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slicers/slicer2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2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4.xml" ContentType="application/vnd.openxmlformats-officedocument.drawing+xml"/>
  <Override PartName="/xl/slicers/slicer3.xml" ContentType="application/vnd.ms-excel.slicer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5.xml" ContentType="application/vnd.openxmlformats-officedocument.drawing+xml"/>
  <Override PartName="/xl/slicers/slicer4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Z:\ESTADISTICA\1 MENSU\5 INTERNET\2024 INTERNET\"/>
    </mc:Choice>
  </mc:AlternateContent>
  <bookViews>
    <workbookView xWindow="0" yWindow="0" windowWidth="28800" windowHeight="11400" tabRatio="707" activeTab="2"/>
  </bookViews>
  <sheets>
    <sheet name="Indice" sheetId="1" r:id="rId1"/>
    <sheet name="Observaciones" sheetId="2" r:id="rId2"/>
    <sheet name="GRAF" sheetId="3" r:id="rId3"/>
    <sheet name="GRAF EXT" sheetId="4" r:id="rId4"/>
    <sheet name="Pat y MU" sheetId="5" r:id="rId5"/>
    <sheet name="Marcas y NC" sheetId="6" r:id="rId6"/>
    <sheet name="Diseños" sheetId="7" r:id="rId7"/>
    <sheet name="CCP" sheetId="8" r:id="rId8"/>
    <sheet name="ITP" sheetId="9" r:id="rId9"/>
    <sheet name="EPO-Val" sheetId="14" r:id="rId10"/>
    <sheet name="PCT-IBI" sheetId="15" r:id="rId11"/>
    <sheet name="Recursos" sheetId="10" r:id="rId12"/>
    <sheet name="Glosario" sheetId="11" r:id="rId13"/>
    <sheet name="DATOS" sheetId="12" state="hidden" r:id="rId14"/>
    <sheet name="DATOS EXT" sheetId="13" state="hidden" r:id="rId15"/>
  </sheets>
  <definedNames>
    <definedName name="_xlnm._FilterDatabase" localSheetId="13" hidden="1">DATOS!$A$3:$D$363</definedName>
    <definedName name="_xlnm._FilterDatabase" localSheetId="14" hidden="1">'DATOS EXT'!$A$3:$D$363</definedName>
    <definedName name="_xlnm.Print_Area" localSheetId="7">CCP!$A$1:$K$88</definedName>
    <definedName name="_xlnm.Print_Area" localSheetId="13">DATOS!$A$1:$D$88</definedName>
    <definedName name="_xlnm.Print_Area" localSheetId="6">Diseños!$A$1:$Q$122</definedName>
    <definedName name="_xlnm.Print_Area" localSheetId="9">'EPO-Val'!$A$1:$K$88</definedName>
    <definedName name="_xlnm.Print_Area" localSheetId="12">Glosario!$A$1:$D$23</definedName>
    <definedName name="_xlnm.Print_Area" localSheetId="2">GRAF!$A$1:$N$63</definedName>
    <definedName name="_xlnm.Print_Area" localSheetId="3">'GRAF EXT'!$A$1:$N$65</definedName>
    <definedName name="_xlnm.Print_Area" localSheetId="0">Indice!$A$1:$P$19</definedName>
    <definedName name="_xlnm.Print_Area" localSheetId="8">ITP!$A$1:$J$45</definedName>
    <definedName name="_xlnm.Print_Area" localSheetId="5">'Marcas y NC'!$A$1:$V$95</definedName>
    <definedName name="_xlnm.Print_Area" localSheetId="1">Observaciones!$A$1:$G$35</definedName>
    <definedName name="_xlnm.Print_Area" localSheetId="4">'Pat y MU'!$A$1:$AH$90</definedName>
    <definedName name="_xlnm.Print_Area" localSheetId="10">'PCT-IBI'!$A$1:$K$88</definedName>
    <definedName name="_xlnm.Print_Area" localSheetId="11">Recursos!$A$1:$J$46</definedName>
    <definedName name="SegmentaciónDeDatos_Año">#N/A</definedName>
    <definedName name="SegmentaciónDeDatos_Año2">#N/A</definedName>
    <definedName name="SegmentaciónDeDatos_Tipo">#N/A</definedName>
    <definedName name="SegmentaciónDeDatos_Tipo1">#N/A</definedName>
    <definedName name="_xlnm.Print_Titles" localSheetId="13">DATOS!$1:$1</definedName>
    <definedName name="Z_29F239DC_BC5F_44E2_A25F_EB80EC96DB25_.wvu.FilterData" localSheetId="13" hidden="1">DATOS!$A$3:$D$363</definedName>
    <definedName name="Z_29F239DC_BC5F_44E2_A25F_EB80EC96DB25_.wvu.FilterData" localSheetId="14" hidden="1">'DATOS EXT'!$A$3:$D$363</definedName>
    <definedName name="Z_29F239DC_BC5F_44E2_A25F_EB80EC96DB25_.wvu.PrintArea" localSheetId="7" hidden="1">CCP!$A$1:$U$44</definedName>
    <definedName name="Z_29F239DC_BC5F_44E2_A25F_EB80EC96DB25_.wvu.PrintArea" localSheetId="13" hidden="1">DATOS!$A$1:$D$88</definedName>
    <definedName name="Z_29F239DC_BC5F_44E2_A25F_EB80EC96DB25_.wvu.PrintArea" localSheetId="6" hidden="1">Diseños!$A$1:$AF$61</definedName>
    <definedName name="Z_29F239DC_BC5F_44E2_A25F_EB80EC96DB25_.wvu.PrintArea" localSheetId="9" hidden="1">'EPO-Val'!$A$1:$U$44</definedName>
    <definedName name="Z_29F239DC_BC5F_44E2_A25F_EB80EC96DB25_.wvu.PrintArea" localSheetId="12" hidden="1">Glosario!$A$1:$D$23</definedName>
    <definedName name="Z_29F239DC_BC5F_44E2_A25F_EB80EC96DB25_.wvu.PrintArea" localSheetId="2" hidden="1">GRAF!$A$1:$N$63</definedName>
    <definedName name="Z_29F239DC_BC5F_44E2_A25F_EB80EC96DB25_.wvu.PrintArea" localSheetId="3" hidden="1">'GRAF EXT'!$A$1:$N$65</definedName>
    <definedName name="Z_29F239DC_BC5F_44E2_A25F_EB80EC96DB25_.wvu.PrintArea" localSheetId="0" hidden="1">Indice!$A$1:$P$19</definedName>
    <definedName name="Z_29F239DC_BC5F_44E2_A25F_EB80EC96DB25_.wvu.PrintArea" localSheetId="8" hidden="1">ITP!$A$1:$J$45</definedName>
    <definedName name="Z_29F239DC_BC5F_44E2_A25F_EB80EC96DB25_.wvu.PrintArea" localSheetId="5" hidden="1">'Marcas y NC'!$A$1:$V$95</definedName>
    <definedName name="Z_29F239DC_BC5F_44E2_A25F_EB80EC96DB25_.wvu.PrintArea" localSheetId="1" hidden="1">Observaciones!$A$1:$G$35</definedName>
    <definedName name="Z_29F239DC_BC5F_44E2_A25F_EB80EC96DB25_.wvu.PrintArea" localSheetId="4" hidden="1">'Pat y MU'!$A$1:$AH$90</definedName>
    <definedName name="Z_29F239DC_BC5F_44E2_A25F_EB80EC96DB25_.wvu.PrintArea" localSheetId="10" hidden="1">'PCT-IBI'!$A$1:$U$44</definedName>
    <definedName name="Z_29F239DC_BC5F_44E2_A25F_EB80EC96DB25_.wvu.PrintArea" localSheetId="11" hidden="1">Recursos!$A$1:$J$46</definedName>
    <definedName name="Z_29F239DC_BC5F_44E2_A25F_EB80EC96DB25_.wvu.PrintTitles" localSheetId="13" hidden="1">DATOS!$1:$1</definedName>
  </definedNames>
  <calcPr calcId="162913"/>
  <customWorkbookViews>
    <customWorkbookView name="OEPM - Vista personalizada" guid="{29F239DC-BC5F-44E2-A25F-EB80EC96DB25}" mergeInterval="0" personalView="1" maximized="1" xWindow="1358" yWindow="-319" windowWidth="1936" windowHeight="1056" tabRatio="707" activeSheetId="3"/>
  </customWorkbookViews>
  <pivotCaches>
    <pivotCache cacheId="0" r:id="rId16"/>
    <pivotCache cacheId="1" r:id="rId17"/>
  </pivotCaches>
  <extLst>
    <ext xmlns:x14="http://schemas.microsoft.com/office/spreadsheetml/2009/9/main" uri="{BBE1A952-AA13-448e-AADC-164F8A28A991}">
      <x14:slicerCaches>
        <x14:slicerCache r:id="rId18"/>
        <x14:slicerCache r:id="rId19"/>
        <x14:slicerCache r:id="rId20"/>
        <x14:slicerCache r:id="rId2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5" l="1"/>
  <c r="J9" i="15"/>
  <c r="I65" i="15"/>
  <c r="J65" i="15" s="1"/>
  <c r="G65" i="15"/>
  <c r="E65" i="15"/>
  <c r="D65" i="15"/>
  <c r="I21" i="15"/>
  <c r="J21" i="15" s="1"/>
  <c r="G21" i="15"/>
  <c r="E21" i="15"/>
  <c r="D21" i="15"/>
  <c r="J64" i="15"/>
  <c r="J20" i="15"/>
  <c r="J63" i="15"/>
  <c r="J19" i="15"/>
  <c r="J62" i="15"/>
  <c r="J18" i="15"/>
  <c r="J61" i="15"/>
  <c r="J17" i="15"/>
  <c r="J60" i="15"/>
  <c r="J16" i="15"/>
  <c r="J59" i="15"/>
  <c r="J15" i="15"/>
  <c r="J58" i="15"/>
  <c r="J14" i="15"/>
  <c r="J57" i="15"/>
  <c r="J13" i="15"/>
  <c r="J56" i="15"/>
  <c r="J12" i="15"/>
  <c r="J55" i="15"/>
  <c r="J11" i="15"/>
  <c r="J54" i="15"/>
  <c r="J10" i="15"/>
  <c r="H65" i="15" l="1"/>
  <c r="H21" i="15"/>
  <c r="F65" i="15"/>
  <c r="F21" i="15"/>
  <c r="I65" i="14" l="1"/>
  <c r="J65" i="14" s="1"/>
  <c r="G65" i="14"/>
  <c r="E65" i="14"/>
  <c r="D65" i="14"/>
  <c r="I21" i="14"/>
  <c r="J21" i="14" s="1"/>
  <c r="G21" i="14"/>
  <c r="H21" i="14" s="1"/>
  <c r="E21" i="14"/>
  <c r="D21" i="14"/>
  <c r="F21" i="14" s="1"/>
  <c r="J64" i="14"/>
  <c r="J20" i="14"/>
  <c r="H20" i="14"/>
  <c r="F20" i="14"/>
  <c r="J63" i="14"/>
  <c r="J19" i="14"/>
  <c r="H19" i="14"/>
  <c r="F19" i="14"/>
  <c r="J62" i="14"/>
  <c r="J18" i="14"/>
  <c r="H18" i="14"/>
  <c r="F18" i="14"/>
  <c r="J61" i="14"/>
  <c r="J17" i="14"/>
  <c r="H17" i="14"/>
  <c r="F17" i="14"/>
  <c r="J60" i="14"/>
  <c r="J16" i="14"/>
  <c r="H16" i="14"/>
  <c r="F16" i="14"/>
  <c r="J59" i="14"/>
  <c r="J15" i="14"/>
  <c r="H15" i="14"/>
  <c r="F15" i="14"/>
  <c r="J58" i="14"/>
  <c r="J14" i="14"/>
  <c r="H14" i="14"/>
  <c r="F14" i="14"/>
  <c r="J57" i="14"/>
  <c r="J13" i="14"/>
  <c r="H13" i="14"/>
  <c r="F13" i="14"/>
  <c r="J56" i="14"/>
  <c r="J12" i="14"/>
  <c r="H12" i="14"/>
  <c r="F12" i="14"/>
  <c r="J55" i="14"/>
  <c r="J11" i="14"/>
  <c r="H11" i="14"/>
  <c r="F11" i="14"/>
  <c r="J54" i="14"/>
  <c r="J10" i="14"/>
  <c r="H10" i="14"/>
  <c r="F10" i="14"/>
  <c r="J53" i="14"/>
  <c r="J9" i="14"/>
  <c r="H9" i="14"/>
  <c r="F9" i="14"/>
  <c r="H65" i="14" l="1"/>
  <c r="F65" i="14"/>
  <c r="I16" i="9"/>
  <c r="F21" i="10" l="1"/>
  <c r="D21" i="10"/>
  <c r="C21" i="10"/>
  <c r="R69" i="6" l="1"/>
  <c r="P69" i="6"/>
  <c r="O69" i="6"/>
  <c r="N82" i="7"/>
  <c r="M82" i="7"/>
  <c r="J82" i="7"/>
  <c r="I82" i="7"/>
  <c r="F82" i="7"/>
  <c r="E82" i="7"/>
  <c r="D82" i="7"/>
  <c r="C82" i="7"/>
  <c r="I65" i="8"/>
  <c r="J65" i="8" s="1"/>
  <c r="G65" i="8"/>
  <c r="E65" i="8"/>
  <c r="D65" i="8"/>
  <c r="AG54" i="5"/>
  <c r="P54" i="5"/>
  <c r="L55" i="5"/>
  <c r="L56" i="5"/>
  <c r="L57" i="5"/>
  <c r="L58" i="5"/>
  <c r="L59" i="5"/>
  <c r="L60" i="5"/>
  <c r="L61" i="5"/>
  <c r="L62" i="5"/>
  <c r="L63" i="5"/>
  <c r="L64" i="5"/>
  <c r="L65" i="5"/>
  <c r="H55" i="5"/>
  <c r="H56" i="5"/>
  <c r="H57" i="5"/>
  <c r="H58" i="5"/>
  <c r="H59" i="5"/>
  <c r="H60" i="5"/>
  <c r="H61" i="5"/>
  <c r="H62" i="5"/>
  <c r="H63" i="5"/>
  <c r="H64" i="5"/>
  <c r="H65" i="5"/>
  <c r="E55" i="5"/>
  <c r="E56" i="5"/>
  <c r="E57" i="5"/>
  <c r="E58" i="5"/>
  <c r="E59" i="5"/>
  <c r="E60" i="5"/>
  <c r="E61" i="5"/>
  <c r="E62" i="5"/>
  <c r="E63" i="5"/>
  <c r="E64" i="5"/>
  <c r="E65" i="5"/>
  <c r="E54" i="5"/>
  <c r="H54" i="5"/>
  <c r="L54" i="5"/>
  <c r="U57" i="6"/>
  <c r="J57" i="6"/>
  <c r="U9" i="6"/>
  <c r="J9" i="6"/>
  <c r="P70" i="7"/>
  <c r="O70" i="7"/>
  <c r="P9" i="7"/>
  <c r="O9" i="7"/>
  <c r="J53" i="8"/>
  <c r="J9" i="8"/>
  <c r="I9" i="9"/>
  <c r="I9" i="10"/>
  <c r="AG9" i="5"/>
  <c r="P9" i="5"/>
  <c r="Q54" i="5" l="1"/>
  <c r="J11" i="8"/>
  <c r="J12" i="8"/>
  <c r="J13" i="8"/>
  <c r="J14" i="8"/>
  <c r="J15" i="8"/>
  <c r="J16" i="8"/>
  <c r="J17" i="8"/>
  <c r="J18" i="8"/>
  <c r="J19" i="8"/>
  <c r="J20" i="8"/>
  <c r="J10" i="8"/>
  <c r="H12" i="8"/>
  <c r="H13" i="8"/>
  <c r="H14" i="8"/>
  <c r="H15" i="8"/>
  <c r="H16" i="8"/>
  <c r="H17" i="8"/>
  <c r="H18" i="8"/>
  <c r="H19" i="8"/>
  <c r="H20" i="8"/>
  <c r="H10" i="8"/>
  <c r="H11" i="8"/>
  <c r="H9" i="8"/>
  <c r="H21" i="6" l="1"/>
  <c r="H10" i="6"/>
  <c r="H11" i="6"/>
  <c r="H12" i="6"/>
  <c r="H13" i="6"/>
  <c r="H14" i="6"/>
  <c r="H15" i="6"/>
  <c r="H16" i="6"/>
  <c r="H17" i="6"/>
  <c r="H18" i="6"/>
  <c r="H19" i="6"/>
  <c r="H20" i="6"/>
  <c r="H9" i="6"/>
  <c r="H21" i="5" l="1"/>
  <c r="H10" i="5"/>
  <c r="H11" i="5"/>
  <c r="H12" i="5"/>
  <c r="H13" i="5"/>
  <c r="H14" i="5"/>
  <c r="H15" i="5"/>
  <c r="H16" i="5"/>
  <c r="H17" i="5"/>
  <c r="H18" i="5"/>
  <c r="H19" i="5"/>
  <c r="H20" i="5"/>
  <c r="H9" i="5"/>
  <c r="L10" i="5"/>
  <c r="L11" i="5"/>
  <c r="L12" i="5"/>
  <c r="L13" i="5"/>
  <c r="L14" i="5"/>
  <c r="L15" i="5"/>
  <c r="L16" i="5"/>
  <c r="L17" i="5"/>
  <c r="L18" i="5"/>
  <c r="L19" i="5"/>
  <c r="L20" i="5"/>
  <c r="L9" i="5"/>
  <c r="Q9" i="5" s="1"/>
  <c r="H21" i="10" l="1"/>
  <c r="I21" i="10" s="1"/>
  <c r="T21" i="6"/>
  <c r="T69" i="6" l="1"/>
  <c r="U69" i="6" s="1"/>
  <c r="G21" i="8" l="1"/>
  <c r="P55" i="5" l="1"/>
  <c r="P56" i="5"/>
  <c r="P57" i="5"/>
  <c r="P58" i="5"/>
  <c r="P59" i="5"/>
  <c r="P60" i="5"/>
  <c r="P61" i="5"/>
  <c r="P62" i="5"/>
  <c r="P63" i="5"/>
  <c r="P64" i="5"/>
  <c r="P65" i="5"/>
  <c r="J54" i="8" l="1"/>
  <c r="J55" i="8"/>
  <c r="J56" i="8"/>
  <c r="J57" i="8"/>
  <c r="J58" i="8"/>
  <c r="J59" i="8"/>
  <c r="J60" i="8"/>
  <c r="J61" i="8"/>
  <c r="J62" i="8"/>
  <c r="J63" i="8"/>
  <c r="J64" i="8"/>
  <c r="H54" i="8"/>
  <c r="H55" i="8"/>
  <c r="H56" i="8"/>
  <c r="H57" i="8"/>
  <c r="H58" i="8"/>
  <c r="H59" i="8"/>
  <c r="H61" i="8"/>
  <c r="H62" i="8"/>
  <c r="H63" i="8"/>
  <c r="H64" i="8"/>
  <c r="H65" i="8"/>
  <c r="H53" i="8"/>
  <c r="F54" i="8"/>
  <c r="F55" i="8"/>
  <c r="F56" i="8"/>
  <c r="F57" i="8"/>
  <c r="F58" i="8"/>
  <c r="F59" i="8"/>
  <c r="F60" i="8"/>
  <c r="F61" i="8"/>
  <c r="F62" i="8"/>
  <c r="F63" i="8"/>
  <c r="F64" i="8"/>
  <c r="F65" i="8"/>
  <c r="F53" i="8"/>
  <c r="P82" i="7"/>
  <c r="O82" i="7"/>
  <c r="P71" i="7"/>
  <c r="P72" i="7"/>
  <c r="P73" i="7"/>
  <c r="P74" i="7"/>
  <c r="P75" i="7"/>
  <c r="P76" i="7"/>
  <c r="P77" i="7"/>
  <c r="P78" i="7"/>
  <c r="P79" i="7"/>
  <c r="P80" i="7"/>
  <c r="P81" i="7"/>
  <c r="O71" i="7"/>
  <c r="O72" i="7"/>
  <c r="O73" i="7"/>
  <c r="O74" i="7"/>
  <c r="O75" i="7"/>
  <c r="O76" i="7"/>
  <c r="O77" i="7"/>
  <c r="O78" i="7"/>
  <c r="O79" i="7"/>
  <c r="O80" i="7"/>
  <c r="O81" i="7"/>
  <c r="L71" i="7"/>
  <c r="L72" i="7"/>
  <c r="L73" i="7"/>
  <c r="L74" i="7"/>
  <c r="L75" i="7"/>
  <c r="L76" i="7"/>
  <c r="L77" i="7"/>
  <c r="L78" i="7"/>
  <c r="L79" i="7"/>
  <c r="L80" i="7"/>
  <c r="L81" i="7"/>
  <c r="L82" i="7"/>
  <c r="L70" i="7"/>
  <c r="K71" i="7"/>
  <c r="K72" i="7"/>
  <c r="K73" i="7"/>
  <c r="K74" i="7"/>
  <c r="K75" i="7"/>
  <c r="K76" i="7"/>
  <c r="K77" i="7"/>
  <c r="K78" i="7"/>
  <c r="K79" i="7"/>
  <c r="K80" i="7"/>
  <c r="K81" i="7"/>
  <c r="K82" i="7"/>
  <c r="K70" i="7"/>
  <c r="G71" i="7"/>
  <c r="H71" i="7"/>
  <c r="G72" i="7"/>
  <c r="H72" i="7"/>
  <c r="G73" i="7"/>
  <c r="H73" i="7"/>
  <c r="G74" i="7"/>
  <c r="H74" i="7"/>
  <c r="G75" i="7"/>
  <c r="H75" i="7"/>
  <c r="G76" i="7"/>
  <c r="H76" i="7"/>
  <c r="G77" i="7"/>
  <c r="H77" i="7"/>
  <c r="G78" i="7"/>
  <c r="H78" i="7"/>
  <c r="G79" i="7"/>
  <c r="H79" i="7"/>
  <c r="G80" i="7"/>
  <c r="H80" i="7"/>
  <c r="G81" i="7"/>
  <c r="H81" i="7"/>
  <c r="G82" i="7"/>
  <c r="H82" i="7"/>
  <c r="H70" i="7"/>
  <c r="G70" i="7"/>
  <c r="AF21" i="5"/>
  <c r="AE21" i="5"/>
  <c r="AG10" i="5"/>
  <c r="AG11" i="5"/>
  <c r="AH11" i="5" s="1"/>
  <c r="AG12" i="5"/>
  <c r="AH12" i="5" s="1"/>
  <c r="AG13" i="5"/>
  <c r="AH13" i="5" s="1"/>
  <c r="AG14" i="5"/>
  <c r="AH14" i="5" s="1"/>
  <c r="AG15" i="5"/>
  <c r="AH15" i="5" s="1"/>
  <c r="AG16" i="5"/>
  <c r="AH16" i="5" s="1"/>
  <c r="AG17" i="5"/>
  <c r="AH17" i="5" s="1"/>
  <c r="AG18" i="5"/>
  <c r="AH18" i="5" s="1"/>
  <c r="AG19" i="5"/>
  <c r="AH19" i="5" s="1"/>
  <c r="AG20" i="5"/>
  <c r="AH20" i="5" s="1"/>
  <c r="AF66" i="5"/>
  <c r="AE66" i="5"/>
  <c r="AG55" i="5"/>
  <c r="AG56" i="5"/>
  <c r="AH56" i="5" s="1"/>
  <c r="AG57" i="5"/>
  <c r="AH57" i="5" s="1"/>
  <c r="AG58" i="5"/>
  <c r="AH58" i="5" s="1"/>
  <c r="AG59" i="5"/>
  <c r="AH59" i="5" s="1"/>
  <c r="AG60" i="5"/>
  <c r="AH60" i="5" s="1"/>
  <c r="AG61" i="5"/>
  <c r="AH61" i="5" s="1"/>
  <c r="AG62" i="5"/>
  <c r="AH62" i="5" s="1"/>
  <c r="AG63" i="5"/>
  <c r="AH63" i="5" s="1"/>
  <c r="AG64" i="5"/>
  <c r="AH64" i="5" s="1"/>
  <c r="AG65" i="5"/>
  <c r="AH65" i="5" s="1"/>
  <c r="AC55" i="5"/>
  <c r="AC56" i="5"/>
  <c r="AC57" i="5"/>
  <c r="AC58" i="5"/>
  <c r="AC59" i="5"/>
  <c r="AC60" i="5"/>
  <c r="AC61" i="5"/>
  <c r="AC62" i="5"/>
  <c r="AC63" i="5"/>
  <c r="AC64" i="5"/>
  <c r="AC65" i="5"/>
  <c r="AC66" i="5"/>
  <c r="AC54" i="5"/>
  <c r="AH54" i="5" s="1"/>
  <c r="Y55" i="5"/>
  <c r="Y56" i="5"/>
  <c r="Y57" i="5"/>
  <c r="Y58" i="5"/>
  <c r="Y59" i="5"/>
  <c r="Y60" i="5"/>
  <c r="Y61" i="5"/>
  <c r="Y62" i="5"/>
  <c r="Y63" i="5"/>
  <c r="Y64" i="5"/>
  <c r="Y65" i="5"/>
  <c r="Y66" i="5"/>
  <c r="V55" i="5"/>
  <c r="Z55" i="5" s="1"/>
  <c r="V56" i="5"/>
  <c r="V57" i="5"/>
  <c r="V58" i="5"/>
  <c r="V59" i="5"/>
  <c r="V60" i="5"/>
  <c r="V61" i="5"/>
  <c r="V62" i="5"/>
  <c r="V63" i="5"/>
  <c r="Z63" i="5" s="1"/>
  <c r="V64" i="5"/>
  <c r="Z64" i="5" s="1"/>
  <c r="V65" i="5"/>
  <c r="V66" i="5"/>
  <c r="Y54" i="5"/>
  <c r="V54" i="5"/>
  <c r="P10" i="5"/>
  <c r="P11" i="5"/>
  <c r="P12" i="5"/>
  <c r="P13" i="5"/>
  <c r="P14" i="5"/>
  <c r="P15" i="5"/>
  <c r="P16" i="5"/>
  <c r="P17" i="5"/>
  <c r="P18" i="5"/>
  <c r="P19" i="5"/>
  <c r="P20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9" i="5"/>
  <c r="AH9" i="5" s="1"/>
  <c r="Y10" i="5"/>
  <c r="Y11" i="5"/>
  <c r="Y12" i="5"/>
  <c r="Y13" i="5"/>
  <c r="Y14" i="5"/>
  <c r="Y15" i="5"/>
  <c r="Y16" i="5"/>
  <c r="Y17" i="5"/>
  <c r="Y18" i="5"/>
  <c r="Y19" i="5"/>
  <c r="Y20" i="5"/>
  <c r="Y21" i="5"/>
  <c r="Y9" i="5"/>
  <c r="V10" i="5"/>
  <c r="V11" i="5"/>
  <c r="V12" i="5"/>
  <c r="V13" i="5"/>
  <c r="V14" i="5"/>
  <c r="V15" i="5"/>
  <c r="V16" i="5"/>
  <c r="V17" i="5"/>
  <c r="V18" i="5"/>
  <c r="V19" i="5"/>
  <c r="V20" i="5"/>
  <c r="V21" i="5"/>
  <c r="V9" i="5"/>
  <c r="AH55" i="5" l="1"/>
  <c r="Z58" i="5"/>
  <c r="Z20" i="5"/>
  <c r="AH10" i="5"/>
  <c r="Z9" i="5"/>
  <c r="Z66" i="5"/>
  <c r="AD55" i="5"/>
  <c r="AD9" i="5"/>
  <c r="Z57" i="5"/>
  <c r="Z54" i="5"/>
  <c r="Z65" i="5"/>
  <c r="AD66" i="5"/>
  <c r="Z13" i="5"/>
  <c r="AD62" i="5"/>
  <c r="AD63" i="5"/>
  <c r="AD61" i="5"/>
  <c r="Z59" i="5"/>
  <c r="Z21" i="5"/>
  <c r="AD58" i="5"/>
  <c r="Z60" i="5"/>
  <c r="AD59" i="5"/>
  <c r="AD56" i="5"/>
  <c r="AD57" i="5"/>
  <c r="AD54" i="5"/>
  <c r="AD65" i="5"/>
  <c r="AD15" i="5"/>
  <c r="AD64" i="5"/>
  <c r="Z62" i="5"/>
  <c r="Z56" i="5"/>
  <c r="Z61" i="5"/>
  <c r="Z14" i="5"/>
  <c r="AD19" i="5"/>
  <c r="AD21" i="5"/>
  <c r="Z16" i="5"/>
  <c r="AD16" i="5"/>
  <c r="Z12" i="5"/>
  <c r="AD18" i="5"/>
  <c r="AD14" i="5"/>
  <c r="AD17" i="5"/>
  <c r="Z11" i="5"/>
  <c r="Z10" i="5"/>
  <c r="AD13" i="5"/>
  <c r="Z19" i="5"/>
  <c r="AD12" i="5"/>
  <c r="Z18" i="5"/>
  <c r="AD11" i="5"/>
  <c r="Z17" i="5"/>
  <c r="AD10" i="5"/>
  <c r="Z15" i="5"/>
  <c r="AD20" i="5"/>
  <c r="AG66" i="5"/>
  <c r="AH66" i="5" s="1"/>
  <c r="AG21" i="5"/>
  <c r="AH21" i="5" s="1"/>
  <c r="AD60" i="5"/>
  <c r="U58" i="6" l="1"/>
  <c r="U59" i="6"/>
  <c r="U60" i="6"/>
  <c r="U61" i="6"/>
  <c r="U62" i="6"/>
  <c r="U63" i="6"/>
  <c r="U64" i="6"/>
  <c r="U65" i="6"/>
  <c r="U66" i="6"/>
  <c r="U67" i="6"/>
  <c r="U68" i="6"/>
  <c r="S58" i="6"/>
  <c r="S59" i="6"/>
  <c r="S60" i="6"/>
  <c r="S61" i="6"/>
  <c r="S62" i="6"/>
  <c r="S63" i="6"/>
  <c r="S64" i="6"/>
  <c r="S65" i="6"/>
  <c r="S66" i="6"/>
  <c r="S67" i="6"/>
  <c r="S68" i="6"/>
  <c r="S69" i="6"/>
  <c r="S57" i="6"/>
  <c r="Q58" i="6"/>
  <c r="Q59" i="6"/>
  <c r="Q60" i="6"/>
  <c r="Q61" i="6"/>
  <c r="Q62" i="6"/>
  <c r="Q63" i="6"/>
  <c r="Q64" i="6"/>
  <c r="Q65" i="6"/>
  <c r="Q66" i="6"/>
  <c r="Q67" i="6"/>
  <c r="Q68" i="6"/>
  <c r="Q69" i="6"/>
  <c r="Q57" i="6"/>
  <c r="U21" i="6"/>
  <c r="U10" i="6"/>
  <c r="U11" i="6"/>
  <c r="U12" i="6"/>
  <c r="U13" i="6"/>
  <c r="U14" i="6"/>
  <c r="U15" i="6"/>
  <c r="U16" i="6"/>
  <c r="U17" i="6"/>
  <c r="U18" i="6"/>
  <c r="U19" i="6"/>
  <c r="U20" i="6"/>
  <c r="S10" i="6"/>
  <c r="S11" i="6"/>
  <c r="S12" i="6"/>
  <c r="S13" i="6"/>
  <c r="S14" i="6"/>
  <c r="S15" i="6"/>
  <c r="S16" i="6"/>
  <c r="S17" i="6"/>
  <c r="S18" i="6"/>
  <c r="S19" i="6"/>
  <c r="S20" i="6"/>
  <c r="S21" i="6"/>
  <c r="Q10" i="6"/>
  <c r="Q11" i="6"/>
  <c r="Q12" i="6"/>
  <c r="Q13" i="6"/>
  <c r="Q14" i="6"/>
  <c r="Q15" i="6"/>
  <c r="Q16" i="6"/>
  <c r="Q17" i="6"/>
  <c r="Q18" i="6"/>
  <c r="Q19" i="6"/>
  <c r="Q20" i="6"/>
  <c r="Q21" i="6"/>
  <c r="S9" i="6"/>
  <c r="Q9" i="6"/>
  <c r="I10" i="10" l="1"/>
  <c r="I11" i="10"/>
  <c r="I12" i="10"/>
  <c r="I13" i="10"/>
  <c r="I14" i="10"/>
  <c r="I15" i="10"/>
  <c r="I16" i="10"/>
  <c r="I17" i="10"/>
  <c r="I18" i="10"/>
  <c r="I19" i="10"/>
  <c r="I20" i="10"/>
  <c r="F10" i="8" l="1"/>
  <c r="F11" i="8"/>
  <c r="F12" i="8"/>
  <c r="F13" i="8"/>
  <c r="F14" i="8"/>
  <c r="F15" i="8"/>
  <c r="F16" i="8"/>
  <c r="F17" i="8"/>
  <c r="F18" i="8"/>
  <c r="F19" i="8"/>
  <c r="F20" i="8"/>
  <c r="F9" i="8"/>
  <c r="E21" i="8"/>
  <c r="F21" i="8" s="1"/>
  <c r="D21" i="8"/>
  <c r="J68" i="6" l="1"/>
  <c r="J10" i="6"/>
  <c r="J11" i="6"/>
  <c r="J12" i="6"/>
  <c r="J13" i="6"/>
  <c r="J14" i="6"/>
  <c r="J15" i="6"/>
  <c r="J16" i="6"/>
  <c r="J17" i="6"/>
  <c r="J18" i="6"/>
  <c r="J19" i="6"/>
  <c r="J20" i="6"/>
  <c r="Q65" i="5"/>
  <c r="F10" i="6"/>
  <c r="F11" i="6"/>
  <c r="F12" i="6"/>
  <c r="F13" i="6"/>
  <c r="F14" i="6"/>
  <c r="F15" i="6"/>
  <c r="F16" i="6"/>
  <c r="F17" i="6"/>
  <c r="F18" i="6"/>
  <c r="F19" i="6"/>
  <c r="F20" i="6"/>
  <c r="F9" i="6"/>
  <c r="M10" i="5"/>
  <c r="M11" i="5"/>
  <c r="M12" i="5"/>
  <c r="M13" i="5"/>
  <c r="M14" i="5"/>
  <c r="M15" i="5"/>
  <c r="M16" i="5"/>
  <c r="M17" i="5"/>
  <c r="M18" i="5"/>
  <c r="M19" i="5"/>
  <c r="M20" i="5"/>
  <c r="M9" i="5"/>
  <c r="G21" i="6"/>
  <c r="E21" i="6"/>
  <c r="D21" i="6"/>
  <c r="Q20" i="5"/>
  <c r="Q10" i="5"/>
  <c r="Q11" i="5"/>
  <c r="Q12" i="5"/>
  <c r="Q13" i="5"/>
  <c r="Q14" i="5"/>
  <c r="Q15" i="5"/>
  <c r="Q16" i="5"/>
  <c r="Q17" i="5"/>
  <c r="Q18" i="5"/>
  <c r="Q19" i="5"/>
  <c r="K21" i="5"/>
  <c r="J21" i="5"/>
  <c r="L21" i="5" s="1"/>
  <c r="M21" i="5" s="1"/>
  <c r="F21" i="6" l="1"/>
  <c r="G10" i="10" l="1"/>
  <c r="G11" i="10"/>
  <c r="G12" i="10"/>
  <c r="G13" i="10"/>
  <c r="G14" i="10"/>
  <c r="G15" i="10"/>
  <c r="G16" i="10"/>
  <c r="G17" i="10"/>
  <c r="G18" i="10"/>
  <c r="G19" i="10"/>
  <c r="G20" i="10"/>
  <c r="G21" i="10"/>
  <c r="G9" i="10"/>
  <c r="E21" i="10" l="1"/>
  <c r="E10" i="10"/>
  <c r="E11" i="10"/>
  <c r="E12" i="10"/>
  <c r="E13" i="10"/>
  <c r="E14" i="10"/>
  <c r="E15" i="10"/>
  <c r="E16" i="10"/>
  <c r="E17" i="10"/>
  <c r="E18" i="10"/>
  <c r="E19" i="10"/>
  <c r="E20" i="10"/>
  <c r="E9" i="10"/>
  <c r="H21" i="9" l="1"/>
  <c r="I21" i="9" s="1"/>
  <c r="F21" i="9"/>
  <c r="D21" i="9"/>
  <c r="C21" i="9"/>
  <c r="I20" i="9"/>
  <c r="G20" i="9"/>
  <c r="E20" i="9"/>
  <c r="I19" i="9"/>
  <c r="G19" i="9"/>
  <c r="E19" i="9"/>
  <c r="I18" i="9"/>
  <c r="G18" i="9"/>
  <c r="E18" i="9"/>
  <c r="I17" i="9"/>
  <c r="G17" i="9"/>
  <c r="E17" i="9"/>
  <c r="G16" i="9"/>
  <c r="E16" i="9"/>
  <c r="I15" i="9"/>
  <c r="G15" i="9"/>
  <c r="E15" i="9"/>
  <c r="I14" i="9"/>
  <c r="G14" i="9"/>
  <c r="E14" i="9"/>
  <c r="I13" i="9"/>
  <c r="G13" i="9"/>
  <c r="E13" i="9"/>
  <c r="I12" i="9"/>
  <c r="G12" i="9"/>
  <c r="E12" i="9"/>
  <c r="I11" i="9"/>
  <c r="G11" i="9"/>
  <c r="E11" i="9"/>
  <c r="I10" i="9"/>
  <c r="G10" i="9"/>
  <c r="E10" i="9"/>
  <c r="G9" i="9"/>
  <c r="E9" i="9"/>
  <c r="G21" i="9" l="1"/>
  <c r="E21" i="9"/>
  <c r="I21" i="8" l="1"/>
  <c r="J21" i="8" s="1"/>
  <c r="H21" i="8" l="1"/>
  <c r="O21" i="5" l="1"/>
  <c r="N21" i="5"/>
  <c r="E10" i="5"/>
  <c r="I10" i="5" s="1"/>
  <c r="E11" i="5"/>
  <c r="I11" i="5" s="1"/>
  <c r="E12" i="5"/>
  <c r="I12" i="5" s="1"/>
  <c r="E13" i="5"/>
  <c r="I13" i="5" s="1"/>
  <c r="E14" i="5"/>
  <c r="I14" i="5" s="1"/>
  <c r="E15" i="5"/>
  <c r="I15" i="5" s="1"/>
  <c r="E16" i="5"/>
  <c r="I16" i="5" s="1"/>
  <c r="E17" i="5"/>
  <c r="I17" i="5" s="1"/>
  <c r="E18" i="5"/>
  <c r="I18" i="5" s="1"/>
  <c r="E19" i="5"/>
  <c r="I19" i="5" s="1"/>
  <c r="E20" i="5"/>
  <c r="I20" i="5" s="1"/>
  <c r="E21" i="5"/>
  <c r="I21" i="5" s="1"/>
  <c r="E9" i="5"/>
  <c r="I9" i="5" s="1"/>
  <c r="P21" i="5" l="1"/>
  <c r="Q21" i="5" s="1"/>
  <c r="N21" i="7"/>
  <c r="P21" i="7" s="1"/>
  <c r="M21" i="7"/>
  <c r="O21" i="7" s="1"/>
  <c r="J21" i="7"/>
  <c r="I21" i="7"/>
  <c r="F21" i="7"/>
  <c r="E21" i="7"/>
  <c r="D21" i="7"/>
  <c r="C21" i="7"/>
  <c r="P20" i="7"/>
  <c r="O20" i="7"/>
  <c r="L20" i="7"/>
  <c r="K20" i="7"/>
  <c r="H20" i="7"/>
  <c r="G20" i="7"/>
  <c r="P19" i="7"/>
  <c r="O19" i="7"/>
  <c r="L19" i="7"/>
  <c r="K19" i="7"/>
  <c r="H19" i="7"/>
  <c r="G19" i="7"/>
  <c r="P18" i="7"/>
  <c r="O18" i="7"/>
  <c r="L18" i="7"/>
  <c r="K18" i="7"/>
  <c r="H18" i="7"/>
  <c r="G18" i="7"/>
  <c r="P17" i="7"/>
  <c r="O17" i="7"/>
  <c r="L17" i="7"/>
  <c r="K17" i="7"/>
  <c r="H17" i="7"/>
  <c r="G17" i="7"/>
  <c r="P16" i="7"/>
  <c r="O16" i="7"/>
  <c r="L16" i="7"/>
  <c r="K16" i="7"/>
  <c r="H16" i="7"/>
  <c r="G16" i="7"/>
  <c r="P15" i="7"/>
  <c r="O15" i="7"/>
  <c r="L15" i="7"/>
  <c r="K15" i="7"/>
  <c r="H15" i="7"/>
  <c r="G15" i="7"/>
  <c r="P14" i="7"/>
  <c r="O14" i="7"/>
  <c r="L14" i="7"/>
  <c r="K14" i="7"/>
  <c r="H14" i="7"/>
  <c r="G14" i="7"/>
  <c r="P13" i="7"/>
  <c r="O13" i="7"/>
  <c r="L13" i="7"/>
  <c r="K13" i="7"/>
  <c r="H13" i="7"/>
  <c r="G13" i="7"/>
  <c r="P12" i="7"/>
  <c r="O12" i="7"/>
  <c r="L12" i="7"/>
  <c r="K12" i="7"/>
  <c r="H12" i="7"/>
  <c r="G12" i="7"/>
  <c r="P11" i="7"/>
  <c r="O11" i="7"/>
  <c r="L11" i="7"/>
  <c r="K11" i="7"/>
  <c r="H11" i="7"/>
  <c r="G11" i="7"/>
  <c r="P10" i="7"/>
  <c r="O10" i="7"/>
  <c r="L10" i="7"/>
  <c r="K10" i="7"/>
  <c r="H10" i="7"/>
  <c r="G10" i="7"/>
  <c r="L9" i="7"/>
  <c r="K9" i="7"/>
  <c r="H9" i="7"/>
  <c r="G9" i="7"/>
  <c r="G21" i="7" l="1"/>
  <c r="K21" i="7"/>
  <c r="L21" i="7"/>
  <c r="H21" i="7"/>
  <c r="I69" i="6"/>
  <c r="J69" i="6" s="1"/>
  <c r="G69" i="6"/>
  <c r="E69" i="6"/>
  <c r="D69" i="6"/>
  <c r="H68" i="6"/>
  <c r="F68" i="6"/>
  <c r="J67" i="6"/>
  <c r="H67" i="6"/>
  <c r="F67" i="6"/>
  <c r="J66" i="6"/>
  <c r="H66" i="6"/>
  <c r="F66" i="6"/>
  <c r="J65" i="6"/>
  <c r="H65" i="6"/>
  <c r="F65" i="6"/>
  <c r="J64" i="6"/>
  <c r="H64" i="6"/>
  <c r="F64" i="6"/>
  <c r="J63" i="6"/>
  <c r="H63" i="6"/>
  <c r="F63" i="6"/>
  <c r="J62" i="6"/>
  <c r="H62" i="6"/>
  <c r="F62" i="6"/>
  <c r="J61" i="6"/>
  <c r="H61" i="6"/>
  <c r="F61" i="6"/>
  <c r="J60" i="6"/>
  <c r="H60" i="6"/>
  <c r="F60" i="6"/>
  <c r="J59" i="6"/>
  <c r="H59" i="6"/>
  <c r="F59" i="6"/>
  <c r="J58" i="6"/>
  <c r="H58" i="6"/>
  <c r="F58" i="6"/>
  <c r="H57" i="6"/>
  <c r="F57" i="6"/>
  <c r="I21" i="6"/>
  <c r="J21" i="6" s="1"/>
  <c r="H69" i="6" l="1"/>
  <c r="F69" i="6"/>
  <c r="M54" i="5" l="1"/>
  <c r="I57" i="5"/>
  <c r="Q59" i="5"/>
  <c r="I60" i="5"/>
  <c r="M61" i="5"/>
  <c r="M62" i="5"/>
  <c r="C66" i="5"/>
  <c r="D66" i="5"/>
  <c r="F66" i="5"/>
  <c r="G66" i="5"/>
  <c r="J66" i="5"/>
  <c r="K66" i="5"/>
  <c r="N66" i="5"/>
  <c r="P66" i="5" s="1"/>
  <c r="Q66" i="5" s="1"/>
  <c r="O66" i="5"/>
  <c r="M55" i="5" l="1"/>
  <c r="I54" i="5"/>
  <c r="I62" i="5"/>
  <c r="M60" i="5"/>
  <c r="I63" i="5"/>
  <c r="I59" i="5"/>
  <c r="Q57" i="5"/>
  <c r="Q64" i="5"/>
  <c r="M57" i="5"/>
  <c r="H66" i="5"/>
  <c r="I61" i="5"/>
  <c r="Q58" i="5"/>
  <c r="Q63" i="5"/>
  <c r="Q60" i="5"/>
  <c r="M63" i="5"/>
  <c r="M56" i="5"/>
  <c r="L66" i="5"/>
  <c r="E66" i="5"/>
  <c r="I56" i="5"/>
  <c r="I55" i="5"/>
  <c r="M65" i="5"/>
  <c r="I64" i="5"/>
  <c r="Q61" i="5"/>
  <c r="I65" i="5"/>
  <c r="M59" i="5"/>
  <c r="I58" i="5"/>
  <c r="Q55" i="5"/>
  <c r="M64" i="5"/>
  <c r="Q62" i="5"/>
  <c r="M58" i="5"/>
  <c r="Q56" i="5"/>
  <c r="I66" i="5" l="1"/>
  <c r="M66" i="5"/>
</calcChain>
</file>

<file path=xl/sharedStrings.xml><?xml version="1.0" encoding="utf-8"?>
<sst xmlns="http://schemas.openxmlformats.org/spreadsheetml/2006/main" count="2179" uniqueCount="185">
  <si>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</si>
  <si>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</si>
  <si>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</si>
  <si>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</si>
  <si>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</si>
  <si>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</si>
  <si>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</si>
  <si>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</si>
  <si>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</si>
  <si>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</si>
  <si>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</si>
  <si>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</si>
  <si>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</si>
  <si>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Año</t>
  </si>
  <si>
    <t>Nº</t>
  </si>
  <si>
    <t>Etiquetas de fila</t>
  </si>
  <si>
    <t>Total general</t>
  </si>
  <si>
    <t>Suma de Nº</t>
  </si>
  <si>
    <t>Tipo</t>
  </si>
  <si>
    <t>01 Patentes</t>
  </si>
  <si>
    <t>02 Modelos de Utilidad</t>
  </si>
  <si>
    <t>03 Marcas</t>
  </si>
  <si>
    <t>04 Nombres Comerciales</t>
  </si>
  <si>
    <t>05 Exped. Diseños</t>
  </si>
  <si>
    <t>06 Diseños</t>
  </si>
  <si>
    <t>Todos</t>
  </si>
  <si>
    <t>SOLICITUDES PRESENTADAS EN LA OEPM</t>
  </si>
  <si>
    <t>01 PCT origen ES</t>
  </si>
  <si>
    <t>02 EPO origen ES</t>
  </si>
  <si>
    <t>03 Marcas EUIPO origen ES</t>
  </si>
  <si>
    <t>04 Diseños EUIPO origen ES</t>
  </si>
  <si>
    <t>Fuente: OEPM</t>
  </si>
  <si>
    <t>05 Validaciones EPO en OEPM</t>
  </si>
  <si>
    <t>2021</t>
  </si>
  <si>
    <t>2022</t>
  </si>
  <si>
    <t xml:space="preserve">Total
</t>
  </si>
  <si>
    <t>Total</t>
  </si>
  <si>
    <t>SOLICITUDES DE PATENTES NACIONALES Y SU COMPARATIVA CON AÑOS ANTERIORES</t>
  </si>
  <si>
    <t>Totales</t>
  </si>
  <si>
    <t>SOLICITUDES DE MARCAS NACIONALES Y COMPARATIVA CON AÑOS ANTERIORES</t>
  </si>
  <si>
    <t>Marcas
nacionales</t>
  </si>
  <si>
    <t>SOLICITUDES DE NOMBRES COMERCIALES Y COMPARATIVA CON AÑOS ANTERIORES</t>
  </si>
  <si>
    <t>Nombres comerciales</t>
  </si>
  <si>
    <t>SOLICITUDES DE OTROS ORGANISMOS POR RESIDENTES EN ESPAÑA y VALIDACIONES EN OEPM</t>
  </si>
  <si>
    <t>TOTAL</t>
  </si>
  <si>
    <t xml:space="preserve">* Datos provisionales  </t>
  </si>
  <si>
    <t xml:space="preserve">* Datos provisionales </t>
  </si>
  <si>
    <t xml:space="preserve"> ** En la variación anual (Totales) solo se considera desde enero hasta el mes en curso</t>
  </si>
  <si>
    <t>SOLICITUDES DE DISEÑOS &amp; EXPEDIENTES DE DISEÑOS
 Y SU EVOLUCIÓN EN LOS ÚLTIMOS AÑOS</t>
  </si>
  <si>
    <t>Sol. Pat</t>
  </si>
  <si>
    <t>Sol. PCT FN</t>
  </si>
  <si>
    <t>Sol. Exped.</t>
  </si>
  <si>
    <t>Sol. Diseños</t>
  </si>
  <si>
    <t>Sol. CCP</t>
  </si>
  <si>
    <t>Sol. ITP</t>
  </si>
  <si>
    <t>Int. Recursos</t>
  </si>
  <si>
    <t>INTERPOSICIÓN DE RECURSOS
Y COMPARATIVA CON AÑOS ANTERIORES</t>
  </si>
  <si>
    <t>% Mens.</t>
  </si>
  <si>
    <t>% Mens **</t>
  </si>
  <si>
    <t>% Mens. Exped.</t>
  </si>
  <si>
    <t>% Mens. Diseños</t>
  </si>
  <si>
    <t>% Mens. Exp. **</t>
  </si>
  <si>
    <t>2023</t>
  </si>
  <si>
    <t>06 Marcas Internacionales</t>
  </si>
  <si>
    <t>fuente  2. soli resu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</si>
  <si>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</si>
  <si>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</si>
  <si>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</si>
  <si>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</si>
  <si>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</si>
  <si>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</si>
  <si>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</si>
  <si>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</si>
  <si>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</si>
  <si>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</si>
  <si>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</si>
  <si>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</si>
  <si>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CONCESIONES DE MARCAS NACIONALES Y SU COMPARATIVA CON AÑOS ANTERIORES</t>
  </si>
  <si>
    <t>CONCESIONES DE NOMBRES COMERCIALES Y COMPARATIVA CON AÑOS ANTERIORES</t>
  </si>
  <si>
    <t>CONCESIONES DE PATENTES NACIONALES Y SU COMPARATIVA CON AÑOS ANTERIORES</t>
  </si>
  <si>
    <t>Con.
Pat</t>
  </si>
  <si>
    <t>%
Mens.</t>
  </si>
  <si>
    <t>%
 Mens **</t>
  </si>
  <si>
    <t>%
Mens.**</t>
  </si>
  <si>
    <t>Sol. MU</t>
  </si>
  <si>
    <t>Con.
MU</t>
  </si>
  <si>
    <t>Conc.
Exped.</t>
  </si>
  <si>
    <t>Conc.
Diseños</t>
  </si>
  <si>
    <t>CONCESIONES DE DISEÑOS &amp; EXPEDIENTES DE DISEÑOS
 Y SU EVOLUCIÓN EN LOS ÚLTIMOS AÑOS</t>
  </si>
  <si>
    <t>Conc. CCP</t>
  </si>
  <si>
    <t>Incluidos los de FN</t>
  </si>
  <si>
    <t>** En % Mens en la celda del final (Totales) solo se considera desde enero hasta el mes en curso</t>
  </si>
  <si>
    <t>Glosario de términos y aclaraciones del fichero</t>
  </si>
  <si>
    <t>Término</t>
  </si>
  <si>
    <t>GRAF</t>
  </si>
  <si>
    <t>GRAF EXT</t>
  </si>
  <si>
    <t>Descripción</t>
  </si>
  <si>
    <t>Solicitudes de PCT presentadas en la OMPI o en cualquier oficina cuyo primer solictante reside en España</t>
  </si>
  <si>
    <t>Solicitudes de Patente Europea presentadas en la EPO o en cualquier oficina cuyo primer solictante reside en España</t>
  </si>
  <si>
    <t>Patentes europeas concedidas que se presentan en España para su validación</t>
  </si>
  <si>
    <t>Solicitudes de marca internacional basada en una marca nacional o de la EUIPO otorgada previamente, según el Sistema de Madrid o Sistema Internacional de registro de marcas</t>
  </si>
  <si>
    <t>Solicitudes de Diseños Comunitarios de la EUIPO cuyo primer soliitante reside en España</t>
  </si>
  <si>
    <t>Solicitudes de Marcas de la EUIPO cuyo primer soliitante reside en España</t>
  </si>
  <si>
    <t>05 Exp. Diseños</t>
  </si>
  <si>
    <t>02 EPO Origen ES</t>
  </si>
  <si>
    <t>Solicitudes de Patentes. Están incluidas las PCT en Fase Nacional</t>
  </si>
  <si>
    <t>Solicitudes de Modelos de Utilidad. Están incluidas las PCT en Fase Nacional</t>
  </si>
  <si>
    <t>Los datos de 2024 son provisionales</t>
  </si>
  <si>
    <t>Fuentes: WIPO(01 y 06), EPO(02), EUIPO(03,04) y OEPM(05)</t>
  </si>
  <si>
    <t>SOLICITUDES DE CERTIFICADOS COMPLEMENTARIOS DE PROTECCIÓN (CCP) 
Y COMPARATIVA CON AÑOS ANTERIORES</t>
  </si>
  <si>
    <t>Con.
PCT FN</t>
  </si>
  <si>
    <t>*</t>
  </si>
  <si>
    <t>Modelos de Utilidad</t>
  </si>
  <si>
    <t>Patentes Nacionales</t>
  </si>
  <si>
    <t xml:space="preserve">Diseños </t>
  </si>
  <si>
    <t>Marcas</t>
  </si>
  <si>
    <t>Nombres</t>
  </si>
  <si>
    <t>Información@oepm.es</t>
  </si>
  <si>
    <t>Cambios en Estadísticas mensuales de la OEPM</t>
  </si>
  <si>
    <t>04 Nombres comerciales</t>
  </si>
  <si>
    <t xml:space="preserve">Solicitudes de Marcas </t>
  </si>
  <si>
    <t>Solicitudes de Nombres Comerciales</t>
  </si>
  <si>
    <t>Solicitudes de Expedientes de Diseños. Un Expediente de Diseño puede tener hasta 50 Diseños</t>
  </si>
  <si>
    <t>Solicitudes de Diseños. Se contabilizan todos los Diseños incluidos en cualquier Expediente</t>
  </si>
  <si>
    <t>Solicitudes y Concesiones de Patente Nacional</t>
  </si>
  <si>
    <t>Solicitudes y Concesiones de Marcas y Nombres Comerciales</t>
  </si>
  <si>
    <t>Solicitudes y Concesiones de Expedientes de Diseños y Diseños</t>
  </si>
  <si>
    <t>Solicitudes de Informe Técnico de Patente (ITP)</t>
  </si>
  <si>
    <t>Solicitudes y Concesiones de Certificado Complementario de Protección CCP</t>
  </si>
  <si>
    <t>Interposiciones de Recursos</t>
  </si>
  <si>
    <t>Glosario</t>
  </si>
  <si>
    <t>Observaciones</t>
  </si>
  <si>
    <t>2024*</t>
  </si>
  <si>
    <t xml:space="preserve"> Totales</t>
  </si>
  <si>
    <t>Conc. 
MU
FN</t>
  </si>
  <si>
    <t>En Patentes y Modelos de Utilidad están incluidas 
las patentes PCT en Fase Nacional</t>
  </si>
  <si>
    <t>Hoja en 
el que aparece</t>
  </si>
  <si>
    <t>Validaciones de Patentes Europeas presentadas en la OEPM 2009-2024</t>
  </si>
  <si>
    <t>Solicitudes presentadas en la OEPM 2009-2024</t>
  </si>
  <si>
    <t>Contacto:</t>
  </si>
  <si>
    <t>Hoja GRAF: se refiere a solicitudes presentadas en la OEPM</t>
  </si>
  <si>
    <t>Hoja GRAF EXT:  Solicitudes presentadas en EUIPO, OMPI o EPO excepto las Validaciones EPO que se presentan en la OEPM</t>
  </si>
  <si>
    <t>Indice</t>
  </si>
  <si>
    <t>Este fichero en 2024 cambia de formato con respecto a los años anteriores e incluye las siguientes novedades:</t>
  </si>
  <si>
    <t>%  Mens **</t>
  </si>
  <si>
    <t>% 
Mens.</t>
  </si>
  <si>
    <t>%
 Mens.</t>
  </si>
  <si>
    <t xml:space="preserve"> %  
Mens.</t>
  </si>
  <si>
    <t>% 
Mens **</t>
  </si>
  <si>
    <t>% Mens. Dise. **</t>
  </si>
  <si>
    <t>%  Mensual</t>
  </si>
  <si>
    <t>CONCESIONES DE MODELOS DE UTILIDAD Y SU COMPARATIVA CON AÑOS ANTERIORES</t>
  </si>
  <si>
    <t>SOLICITUDES DE MODELOS DE UTILIDAD Y SU COMPARATIVA CON AÑOS ANTERIORES</t>
  </si>
  <si>
    <t>CONCESIONES DE CERTIFICADOS COMPLEMENTARIOS DE PROTECCIÓN (CCP) 
Y COMPARATIVA CON AÑOS ANTERIORES</t>
  </si>
  <si>
    <t>SOLICITUDES DE INFORMES TÉCNICOS DE PATENTE (ITP)
 Y SU COMPARATIVA CON AÑOS ANTERIORES</t>
  </si>
  <si>
    <t>Sol. EPO</t>
  </si>
  <si>
    <t>VALIDACIONES DE PATENTES EUROPEAS PRESENTADAS EN LA OEPM Y COMPARATIVA CON AÑOS ANTERIORES</t>
  </si>
  <si>
    <t>Validaciones presentadas</t>
  </si>
  <si>
    <t>SOLICITUDES DE PCT PRESENTADAS EN LA OEPM 
Y COMPARATIVA CON AÑOS ANTERIORES</t>
  </si>
  <si>
    <t>Sol. PCT</t>
  </si>
  <si>
    <t>Solicitudes IBI</t>
  </si>
  <si>
    <t xml:space="preserve">Solicitudes de Patente Europea (EPO) en OEPM y Validaciones </t>
  </si>
  <si>
    <t>Solicitudes PCT e Informe de Búsqueda Internacional (IBI)</t>
  </si>
  <si>
    <t>SOLICITUDES DE PATENTES EUROPEAS (EPO) PRESENTADAS EN LA OEPM 
Y COMPARATIVA CON AÑOS ANTERIORES</t>
  </si>
  <si>
    <t>SOLICITUDES DE INFORMES DE BÚSQUEDA INTERNACIONAL (IBI) PRESENTADAS EN LA OEPM Y COMPARATIVA CON AÑOS ANTERIORES</t>
  </si>
  <si>
    <t>Se añaden gráficos dinámicos (Hojas: GRAF y GRAF EXT)</t>
  </si>
  <si>
    <t>Se incluyen gráficos de validaciones de patente europea (Hoja: GRAF EXT)</t>
  </si>
  <si>
    <t>Se incluyen gráficos de solicitudes de marcas internacionales (Hoja: GRAF EXT)</t>
  </si>
  <si>
    <t>Se incluyen número de solicitudes de informes tecnológicos de patentes</t>
  </si>
  <si>
    <t xml:space="preserve">de origen español (Hoja: GRAF EXT) </t>
  </si>
  <si>
    <t>Se incluyen gráficos de solicitudes en organismos internacionales como EPO, OMPI y EUIPO</t>
  </si>
  <si>
    <t>Se incluyen número de solicitudes de Patentes Europeas (EPO) presentadas en la OEPM y</t>
  </si>
  <si>
    <t>número de validaciones presentadas en la OEPM (Hoja: EPO-Val)</t>
  </si>
  <si>
    <t>Se incluyen solicitudes PCT presentadas en la OEPM y</t>
  </si>
  <si>
    <t>solicitudes de Informe de Búsqueda Internacional a la OEPM (Hoja: PCT-IBI)</t>
  </si>
  <si>
    <t>En la modalidad de diseño industrial se muestran solicitudes por expedientes y</t>
  </si>
  <si>
    <t>por diseños (un expediente puede tener hasta 50 diseños)</t>
  </si>
  <si>
    <t>El número de solicitudes de patentes y modelos de utilidad de la Hoja GRAF son la suma</t>
  </si>
  <si>
    <t>de las patentes nacionales y las patentes que provienen de una PCT en fase nacional</t>
  </si>
  <si>
    <t>En la Hoja "Pat y MU" aparecen desagregadas.</t>
  </si>
  <si>
    <t>Los datos mensuales por provincias, que no figuran en el informe, se pueden consultar</t>
  </si>
  <si>
    <t>desde los siguientes enlaces de nuestra página web:</t>
  </si>
  <si>
    <t>NÚMERO DE SOLICITUDES PRESENTADAS EN LA OEPM POR AÑOS Y POR MESES</t>
  </si>
  <si>
    <t>NUMERO DE SOLICITUDES POR AÑOS Y POR MESES</t>
  </si>
  <si>
    <t>(Varios elementos)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</si>
</sst>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-;\-* #,##0_-;_-* &quot;-&quot;??_-;_-@_-"/>
    <numFmt numFmtId="166" formatCode="#,##0.0%;\-#,##0.0%"/>
  </numFmts>
  <fonts count="4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color rgb="FF000000"/>
      <name val="Arial"/>
      <family val="2"/>
    </font>
    <font>
      <b/>
      <sz val="9"/>
      <color rgb="FF000099"/>
      <name val="Arial"/>
      <family val="2"/>
    </font>
    <font>
      <b/>
      <i/>
      <sz val="9"/>
      <color theme="1"/>
      <name val="Arial"/>
      <family val="2"/>
    </font>
    <font>
      <b/>
      <sz val="10"/>
      <name val="Arial"/>
      <family val="2"/>
    </font>
    <font>
      <b/>
      <sz val="10"/>
      <color rgb="FF000099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Times New Roman"/>
      <family val="1"/>
    </font>
    <font>
      <b/>
      <sz val="14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EC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E2EFDA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rgb="FFFFFFFF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FFFF99"/>
      </right>
      <top/>
      <bottom style="thin">
        <color rgb="FFFFFF99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DDDDDD"/>
      </bottom>
      <diagonal/>
    </border>
    <border>
      <left style="medium">
        <color indexed="64"/>
      </left>
      <right/>
      <top/>
      <bottom style="thin">
        <color rgb="FFDDDDDD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4" fontId="7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</cellStyleXfs>
  <cellXfs count="469">
    <xf numFmtId="0" fontId="0" fillId="0" borderId="0" xfId="0"/>
    <xf numFmtId="0" fontId="2" fillId="2" borderId="0" xfId="1" applyFont="1" applyFill="1" applyAlignment="1">
      <alignment horizontal="left"/>
    </xf>
    <xf numFmtId="0" fontId="2" fillId="3" borderId="0" xfId="1" applyFont="1" applyFill="1" applyAlignment="1">
      <alignment horizontal="left"/>
    </xf>
    <xf numFmtId="49" fontId="3" fillId="3" borderId="0" xfId="1" applyNumberFormat="1" applyFont="1" applyFill="1" applyBorder="1" applyAlignment="1">
      <alignment horizontal="center" vertical="center" wrapText="1"/>
    </xf>
    <xf numFmtId="0" fontId="1" fillId="0" borderId="0" xfId="1"/>
    <xf numFmtId="49" fontId="4" fillId="0" borderId="1" xfId="1" applyNumberFormat="1" applyFont="1" applyFill="1" applyBorder="1" applyAlignment="1">
      <alignment horizontal="left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5" fontId="2" fillId="0" borderId="6" xfId="5" applyNumberFormat="1" applyFont="1" applyFill="1" applyBorder="1" applyAlignment="1">
      <alignment horizontal="center" vertical="center"/>
    </xf>
    <xf numFmtId="165" fontId="2" fillId="0" borderId="4" xfId="5" applyNumberFormat="1" applyFont="1" applyFill="1" applyBorder="1" applyAlignment="1">
      <alignment horizontal="center" vertical="center"/>
    </xf>
    <xf numFmtId="49" fontId="4" fillId="0" borderId="13" xfId="1" applyNumberFormat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left" vertical="center"/>
    </xf>
    <xf numFmtId="0" fontId="5" fillId="0" borderId="1" xfId="1" applyFont="1" applyBorder="1"/>
    <xf numFmtId="0" fontId="5" fillId="0" borderId="3" xfId="1" applyFont="1" applyBorder="1"/>
    <xf numFmtId="0" fontId="5" fillId="0" borderId="8" xfId="1" applyFont="1" applyBorder="1"/>
    <xf numFmtId="165" fontId="2" fillId="0" borderId="9" xfId="5" applyNumberFormat="1" applyFont="1" applyFill="1" applyBorder="1" applyAlignment="1">
      <alignment horizontal="center" vertical="center"/>
    </xf>
    <xf numFmtId="0" fontId="5" fillId="0" borderId="14" xfId="1" applyFont="1" applyBorder="1"/>
    <xf numFmtId="165" fontId="2" fillId="0" borderId="15" xfId="5" applyNumberFormat="1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left" vertical="center"/>
    </xf>
    <xf numFmtId="49" fontId="4" fillId="0" borderId="17" xfId="1" applyNumberFormat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center" vertical="center"/>
    </xf>
    <xf numFmtId="3" fontId="8" fillId="4" borderId="6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0" xfId="0" applyFont="1"/>
    <xf numFmtId="0" fontId="0" fillId="0" borderId="0" xfId="0" applyAlignment="1">
      <alignment wrapText="1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4" fillId="7" borderId="18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49" fontId="14" fillId="7" borderId="19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2" fillId="2" borderId="0" xfId="0" applyFont="1" applyFill="1" applyBorder="1" applyAlignment="1">
      <alignment horizontal="left"/>
    </xf>
    <xf numFmtId="3" fontId="19" fillId="3" borderId="0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 vertical="center"/>
    </xf>
    <xf numFmtId="166" fontId="16" fillId="3" borderId="0" xfId="0" applyNumberFormat="1" applyFont="1" applyFill="1" applyBorder="1" applyAlignment="1">
      <alignment horizontal="center" vertical="center"/>
    </xf>
    <xf numFmtId="0" fontId="15" fillId="15" borderId="26" xfId="0" applyFont="1" applyFill="1" applyBorder="1" applyAlignment="1">
      <alignment horizontal="center" vertical="center" wrapText="1"/>
    </xf>
    <xf numFmtId="0" fontId="15" fillId="15" borderId="4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5" borderId="3" xfId="0" applyFont="1" applyFill="1" applyBorder="1" applyAlignment="1">
      <alignment horizontal="center" vertical="center" wrapText="1"/>
    </xf>
    <xf numFmtId="166" fontId="16" fillId="18" borderId="38" xfId="0" applyNumberFormat="1" applyFont="1" applyFill="1" applyBorder="1" applyAlignment="1">
      <alignment horizontal="center" vertical="center"/>
    </xf>
    <xf numFmtId="166" fontId="16" fillId="3" borderId="40" xfId="0" applyNumberFormat="1" applyFont="1" applyFill="1" applyBorder="1" applyAlignment="1">
      <alignment horizontal="center" vertical="center"/>
    </xf>
    <xf numFmtId="166" fontId="16" fillId="18" borderId="11" xfId="0" applyNumberFormat="1" applyFont="1" applyFill="1" applyBorder="1" applyAlignment="1">
      <alignment horizontal="center" vertical="center"/>
    </xf>
    <xf numFmtId="0" fontId="0" fillId="4" borderId="0" xfId="0" applyFill="1"/>
    <xf numFmtId="3" fontId="23" fillId="0" borderId="41" xfId="0" applyNumberFormat="1" applyFont="1" applyBorder="1"/>
    <xf numFmtId="3" fontId="0" fillId="0" borderId="0" xfId="0" applyNumberFormat="1" applyAlignment="1">
      <alignment horizontal="left" indent="1"/>
    </xf>
    <xf numFmtId="3" fontId="23" fillId="0" borderId="41" xfId="0" applyNumberFormat="1" applyFont="1" applyBorder="1" applyAlignment="1">
      <alignment horizontal="left"/>
    </xf>
    <xf numFmtId="0" fontId="5" fillId="0" borderId="0" xfId="3"/>
    <xf numFmtId="0" fontId="1" fillId="0" borderId="0" xfId="3" applyFont="1"/>
    <xf numFmtId="0" fontId="17" fillId="0" borderId="0" xfId="3" applyFont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/>
    <xf numFmtId="0" fontId="14" fillId="9" borderId="47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49" fontId="14" fillId="9" borderId="16" xfId="0" applyNumberFormat="1" applyFont="1" applyFill="1" applyBorder="1" applyAlignment="1">
      <alignment horizontal="center" vertical="center" wrapText="1"/>
    </xf>
    <xf numFmtId="49" fontId="14" fillId="9" borderId="4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49" fontId="14" fillId="9" borderId="43" xfId="0" applyNumberFormat="1" applyFont="1" applyFill="1" applyBorder="1" applyAlignment="1">
      <alignment vertical="center"/>
    </xf>
    <xf numFmtId="3" fontId="8" fillId="17" borderId="28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166" fontId="16" fillId="18" borderId="1" xfId="0" applyNumberFormat="1" applyFont="1" applyFill="1" applyBorder="1" applyAlignment="1">
      <alignment horizontal="center" vertical="center"/>
    </xf>
    <xf numFmtId="166" fontId="16" fillId="3" borderId="29" xfId="0" applyNumberFormat="1" applyFont="1" applyFill="1" applyBorder="1" applyAlignment="1">
      <alignment horizontal="center" vertical="center"/>
    </xf>
    <xf numFmtId="3" fontId="8" fillId="17" borderId="5" xfId="0" applyNumberFormat="1" applyFont="1" applyFill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 vertical="center"/>
    </xf>
    <xf numFmtId="3" fontId="8" fillId="4" borderId="21" xfId="0" applyNumberFormat="1" applyFont="1" applyFill="1" applyBorder="1" applyAlignment="1">
      <alignment horizontal="center" vertical="center"/>
    </xf>
    <xf numFmtId="3" fontId="8" fillId="17" borderId="32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center" vertical="center"/>
    </xf>
    <xf numFmtId="3" fontId="8" fillId="4" borderId="8" xfId="0" applyNumberFormat="1" applyFont="1" applyFill="1" applyBorder="1" applyAlignment="1">
      <alignment horizontal="center" vertical="center"/>
    </xf>
    <xf numFmtId="166" fontId="16" fillId="18" borderId="8" xfId="0" applyNumberFormat="1" applyFont="1" applyFill="1" applyBorder="1" applyAlignment="1">
      <alignment horizontal="center" vertical="center"/>
    </xf>
    <xf numFmtId="166" fontId="16" fillId="3" borderId="33" xfId="0" applyNumberFormat="1" applyFont="1" applyFill="1" applyBorder="1" applyAlignment="1">
      <alignment horizontal="center" vertical="center"/>
    </xf>
    <xf numFmtId="3" fontId="8" fillId="17" borderId="7" xfId="0" applyNumberFormat="1" applyFont="1" applyFill="1" applyBorder="1" applyAlignment="1">
      <alignment horizontal="center" vertical="center"/>
    </xf>
    <xf numFmtId="3" fontId="8" fillId="4" borderId="34" xfId="0" applyNumberFormat="1" applyFont="1" applyFill="1" applyBorder="1" applyAlignment="1">
      <alignment horizontal="center" vertical="center"/>
    </xf>
    <xf numFmtId="166" fontId="16" fillId="18" borderId="14" xfId="0" applyNumberFormat="1" applyFont="1" applyFill="1" applyBorder="1" applyAlignment="1">
      <alignment horizontal="center" vertical="center"/>
    </xf>
    <xf numFmtId="3" fontId="18" fillId="15" borderId="36" xfId="0" applyNumberFormat="1" applyFont="1" applyFill="1" applyBorder="1" applyAlignment="1">
      <alignment horizontal="center" vertical="center"/>
    </xf>
    <xf numFmtId="3" fontId="18" fillId="15" borderId="37" xfId="0" applyNumberFormat="1" applyFont="1" applyFill="1" applyBorder="1" applyAlignment="1">
      <alignment horizontal="center" vertical="center"/>
    </xf>
    <xf numFmtId="3" fontId="18" fillId="15" borderId="38" xfId="0" applyNumberFormat="1" applyFont="1" applyFill="1" applyBorder="1" applyAlignment="1">
      <alignment horizontal="center" vertical="center"/>
    </xf>
    <xf numFmtId="166" fontId="16" fillId="3" borderId="39" xfId="0" applyNumberFormat="1" applyFont="1" applyFill="1" applyBorder="1" applyAlignment="1">
      <alignment horizontal="center" vertical="center"/>
    </xf>
    <xf numFmtId="0" fontId="15" fillId="15" borderId="27" xfId="0" applyFont="1" applyFill="1" applyBorder="1" applyAlignment="1">
      <alignment vertical="center"/>
    </xf>
    <xf numFmtId="0" fontId="15" fillId="15" borderId="30" xfId="0" applyFont="1" applyFill="1" applyBorder="1" applyAlignment="1">
      <alignment vertical="center"/>
    </xf>
    <xf numFmtId="0" fontId="15" fillId="15" borderId="31" xfId="0" applyFont="1" applyFill="1" applyBorder="1" applyAlignment="1">
      <alignment vertical="center"/>
    </xf>
    <xf numFmtId="0" fontId="15" fillId="15" borderId="35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0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20" borderId="8" xfId="0" applyFont="1" applyFill="1" applyBorder="1" applyAlignment="1">
      <alignment horizontal="center" vertical="center"/>
    </xf>
    <xf numFmtId="0" fontId="22" fillId="16" borderId="50" xfId="0" applyFont="1" applyFill="1" applyBorder="1" applyAlignment="1">
      <alignment horizontal="center" vertical="center"/>
    </xf>
    <xf numFmtId="0" fontId="15" fillId="23" borderId="27" xfId="1" applyFont="1" applyFill="1" applyBorder="1" applyAlignment="1">
      <alignment horizontal="left" vertical="center"/>
    </xf>
    <xf numFmtId="0" fontId="15" fillId="23" borderId="30" xfId="1" applyFont="1" applyFill="1" applyBorder="1" applyAlignment="1">
      <alignment horizontal="left" vertical="center"/>
    </xf>
    <xf numFmtId="0" fontId="15" fillId="23" borderId="51" xfId="1" applyFont="1" applyFill="1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center" vertical="center"/>
    </xf>
    <xf numFmtId="165" fontId="2" fillId="0" borderId="6" xfId="5" applyNumberFormat="1" applyFont="1" applyFill="1" applyBorder="1" applyAlignment="1">
      <alignment horizontal="right" vertical="center"/>
    </xf>
    <xf numFmtId="165" fontId="2" fillId="0" borderId="4" xfId="5" applyNumberFormat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right" vertical="center"/>
    </xf>
    <xf numFmtId="165" fontId="4" fillId="0" borderId="4" xfId="5" applyNumberFormat="1" applyFont="1" applyFill="1" applyBorder="1" applyAlignment="1">
      <alignment horizontal="right" vertical="center"/>
    </xf>
    <xf numFmtId="165" fontId="4" fillId="0" borderId="6" xfId="5" applyNumberFormat="1" applyFont="1" applyFill="1" applyBorder="1" applyAlignment="1">
      <alignment horizontal="right" vertical="center"/>
    </xf>
    <xf numFmtId="165" fontId="4" fillId="0" borderId="9" xfId="5" applyNumberFormat="1" applyFont="1" applyFill="1" applyBorder="1" applyAlignment="1">
      <alignment horizontal="right" vertical="center"/>
    </xf>
    <xf numFmtId="166" fontId="16" fillId="3" borderId="52" xfId="0" applyNumberFormat="1" applyFont="1" applyFill="1" applyBorder="1" applyAlignment="1">
      <alignment horizontal="center" vertical="center"/>
    </xf>
    <xf numFmtId="0" fontId="15" fillId="12" borderId="53" xfId="0" applyFont="1" applyFill="1" applyBorder="1" applyAlignment="1">
      <alignment horizontal="center" vertical="center" wrapText="1"/>
    </xf>
    <xf numFmtId="49" fontId="14" fillId="12" borderId="54" xfId="0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/>
    </xf>
    <xf numFmtId="166" fontId="16" fillId="3" borderId="55" xfId="0" applyNumberFormat="1" applyFont="1" applyFill="1" applyBorder="1" applyAlignment="1">
      <alignment horizontal="center" vertical="center"/>
    </xf>
    <xf numFmtId="3" fontId="16" fillId="13" borderId="10" xfId="1" applyNumberFormat="1" applyFont="1" applyFill="1" applyBorder="1" applyAlignment="1">
      <alignment horizontal="center" vertical="center"/>
    </xf>
    <xf numFmtId="166" fontId="16" fillId="3" borderId="12" xfId="0" applyNumberFormat="1" applyFont="1" applyFill="1" applyBorder="1" applyAlignment="1">
      <alignment horizontal="center" vertical="center"/>
    </xf>
    <xf numFmtId="166" fontId="16" fillId="3" borderId="56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20" borderId="14" xfId="0" applyFont="1" applyFill="1" applyBorder="1" applyAlignment="1">
      <alignment horizontal="center" vertical="center"/>
    </xf>
    <xf numFmtId="166" fontId="16" fillId="3" borderId="57" xfId="0" applyNumberFormat="1" applyFont="1" applyFill="1" applyBorder="1" applyAlignment="1">
      <alignment horizontal="center" vertical="center"/>
    </xf>
    <xf numFmtId="166" fontId="16" fillId="3" borderId="58" xfId="0" applyNumberFormat="1" applyFont="1" applyFill="1" applyBorder="1" applyAlignment="1">
      <alignment horizontal="center" vertical="center"/>
    </xf>
    <xf numFmtId="3" fontId="4" fillId="0" borderId="13" xfId="1" applyNumberFormat="1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10" fillId="7" borderId="59" xfId="0" applyFont="1" applyFill="1" applyBorder="1" applyAlignment="1">
      <alignment horizontal="center" vertical="center"/>
    </xf>
    <xf numFmtId="3" fontId="16" fillId="4" borderId="60" xfId="0" applyNumberFormat="1" applyFont="1" applyFill="1" applyBorder="1" applyAlignment="1">
      <alignment horizontal="center" vertical="center"/>
    </xf>
    <xf numFmtId="3" fontId="16" fillId="4" borderId="61" xfId="0" applyNumberFormat="1" applyFont="1" applyFill="1" applyBorder="1" applyAlignment="1">
      <alignment horizontal="center" vertical="center"/>
    </xf>
    <xf numFmtId="3" fontId="21" fillId="5" borderId="10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49" fontId="4" fillId="0" borderId="62" xfId="1" applyNumberFormat="1" applyFont="1" applyFill="1" applyBorder="1" applyAlignment="1">
      <alignment horizontal="left" vertical="center"/>
    </xf>
    <xf numFmtId="3" fontId="8" fillId="4" borderId="15" xfId="0" applyNumberFormat="1" applyFont="1" applyFill="1" applyBorder="1" applyAlignment="1">
      <alignment horizontal="center" vertical="center"/>
    </xf>
    <xf numFmtId="0" fontId="5" fillId="0" borderId="63" xfId="1" applyFont="1" applyBorder="1"/>
    <xf numFmtId="49" fontId="4" fillId="0" borderId="63" xfId="1" applyNumberFormat="1" applyFont="1" applyFill="1" applyBorder="1" applyAlignment="1">
      <alignment horizontal="left" vertical="center"/>
    </xf>
    <xf numFmtId="0" fontId="1" fillId="0" borderId="1" xfId="1" applyBorder="1"/>
    <xf numFmtId="0" fontId="1" fillId="0" borderId="8" xfId="1" applyBorder="1"/>
    <xf numFmtId="165" fontId="2" fillId="0" borderId="15" xfId="5" applyNumberFormat="1" applyFont="1" applyFill="1" applyBorder="1" applyAlignment="1">
      <alignment horizontal="right" vertical="center"/>
    </xf>
    <xf numFmtId="165" fontId="2" fillId="0" borderId="55" xfId="5" applyNumberFormat="1" applyFont="1" applyFill="1" applyBorder="1" applyAlignment="1">
      <alignment horizontal="right" vertical="center"/>
    </xf>
    <xf numFmtId="165" fontId="2" fillId="0" borderId="9" xfId="5" applyNumberFormat="1" applyFont="1" applyFill="1" applyBorder="1" applyAlignment="1">
      <alignment horizontal="right" vertical="center"/>
    </xf>
    <xf numFmtId="0" fontId="14" fillId="9" borderId="65" xfId="0" applyFont="1" applyFill="1" applyBorder="1" applyAlignment="1">
      <alignment horizontal="center" vertical="center" wrapText="1"/>
    </xf>
    <xf numFmtId="166" fontId="16" fillId="3" borderId="6" xfId="0" applyNumberFormat="1" applyFont="1" applyFill="1" applyBorder="1" applyAlignment="1">
      <alignment horizontal="center" vertical="center"/>
    </xf>
    <xf numFmtId="0" fontId="10" fillId="20" borderId="12" xfId="0" applyFont="1" applyFill="1" applyBorder="1" applyAlignment="1">
      <alignment horizontal="center" vertical="center"/>
    </xf>
    <xf numFmtId="166" fontId="16" fillId="3" borderId="15" xfId="0" applyNumberFormat="1" applyFont="1" applyFill="1" applyBorder="1" applyAlignment="1">
      <alignment horizontal="center" vertical="center"/>
    </xf>
    <xf numFmtId="0" fontId="10" fillId="20" borderId="11" xfId="0" applyFont="1" applyFill="1" applyBorder="1" applyAlignment="1">
      <alignment horizontal="center" vertical="center"/>
    </xf>
    <xf numFmtId="3" fontId="10" fillId="20" borderId="11" xfId="0" applyNumberFormat="1" applyFont="1" applyFill="1" applyBorder="1" applyAlignment="1">
      <alignment horizontal="center" vertical="center"/>
    </xf>
    <xf numFmtId="166" fontId="16" fillId="0" borderId="12" xfId="0" applyNumberFormat="1" applyFont="1" applyFill="1" applyBorder="1" applyAlignment="1">
      <alignment horizontal="center" vertical="center"/>
    </xf>
    <xf numFmtId="3" fontId="16" fillId="4" borderId="43" xfId="0" applyNumberFormat="1" applyFont="1" applyFill="1" applyBorder="1" applyAlignment="1">
      <alignment horizontal="center" vertical="center"/>
    </xf>
    <xf numFmtId="3" fontId="16" fillId="4" borderId="6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6" fontId="16" fillId="3" borderId="67" xfId="0" applyNumberFormat="1" applyFont="1" applyFill="1" applyBorder="1" applyAlignment="1">
      <alignment horizontal="center" vertical="center"/>
    </xf>
    <xf numFmtId="0" fontId="0" fillId="0" borderId="70" xfId="0" applyBorder="1"/>
    <xf numFmtId="0" fontId="0" fillId="0" borderId="71" xfId="0" applyBorder="1"/>
    <xf numFmtId="0" fontId="0" fillId="0" borderId="72" xfId="0" applyBorder="1"/>
    <xf numFmtId="49" fontId="0" fillId="0" borderId="0" xfId="0" applyNumberFormat="1" applyAlignment="1">
      <alignment horizontal="left"/>
    </xf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14" fillId="9" borderId="45" xfId="0" applyFont="1" applyFill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49" fontId="14" fillId="9" borderId="27" xfId="0" applyNumberFormat="1" applyFont="1" applyFill="1" applyBorder="1" applyAlignment="1">
      <alignment horizontal="left" vertical="center"/>
    </xf>
    <xf numFmtId="49" fontId="14" fillId="9" borderId="30" xfId="0" applyNumberFormat="1" applyFont="1" applyFill="1" applyBorder="1" applyAlignment="1">
      <alignment horizontal="left" vertical="center"/>
    </xf>
    <xf numFmtId="49" fontId="14" fillId="9" borderId="31" xfId="0" applyNumberFormat="1" applyFont="1" applyFill="1" applyBorder="1" applyAlignment="1">
      <alignment horizontal="left" vertical="center"/>
    </xf>
    <xf numFmtId="3" fontId="4" fillId="0" borderId="4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10" fillId="20" borderId="38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9" fontId="14" fillId="9" borderId="51" xfId="0" applyNumberFormat="1" applyFont="1" applyFill="1" applyBorder="1" applyAlignment="1">
      <alignment horizontal="left" vertical="center"/>
    </xf>
    <xf numFmtId="49" fontId="14" fillId="7" borderId="27" xfId="0" applyNumberFormat="1" applyFont="1" applyFill="1" applyBorder="1" applyAlignment="1">
      <alignment horizontal="left" vertical="center"/>
    </xf>
    <xf numFmtId="49" fontId="14" fillId="7" borderId="30" xfId="0" applyNumberFormat="1" applyFont="1" applyFill="1" applyBorder="1" applyAlignment="1">
      <alignment horizontal="left" vertical="center"/>
    </xf>
    <xf numFmtId="49" fontId="14" fillId="7" borderId="31" xfId="0" applyNumberFormat="1" applyFont="1" applyFill="1" applyBorder="1" applyAlignment="1">
      <alignment horizontal="left" vertical="center"/>
    </xf>
    <xf numFmtId="49" fontId="15" fillId="7" borderId="64" xfId="0" applyNumberFormat="1" applyFont="1" applyFill="1" applyBorder="1" applyAlignment="1">
      <alignment horizontal="left" vertical="center"/>
    </xf>
    <xf numFmtId="49" fontId="14" fillId="7" borderId="76" xfId="0" applyNumberFormat="1" applyFont="1" applyFill="1" applyBorder="1" applyAlignment="1">
      <alignment horizontal="center" vertical="center" wrapText="1"/>
    </xf>
    <xf numFmtId="0" fontId="14" fillId="7" borderId="77" xfId="0" applyFont="1" applyFill="1" applyBorder="1" applyAlignment="1">
      <alignment horizontal="center" wrapText="1"/>
    </xf>
    <xf numFmtId="0" fontId="4" fillId="4" borderId="76" xfId="0" applyFont="1" applyFill="1" applyBorder="1" applyAlignment="1">
      <alignment horizontal="center" vertical="center"/>
    </xf>
    <xf numFmtId="0" fontId="10" fillId="7" borderId="77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10" fillId="7" borderId="79" xfId="0" applyFont="1" applyFill="1" applyBorder="1" applyAlignment="1">
      <alignment horizontal="center" vertical="center"/>
    </xf>
    <xf numFmtId="49" fontId="14" fillId="7" borderId="82" xfId="0" applyNumberFormat="1" applyFont="1" applyFill="1" applyBorder="1" applyAlignment="1">
      <alignment horizontal="center" vertical="center" wrapText="1"/>
    </xf>
    <xf numFmtId="0" fontId="4" fillId="4" borderId="83" xfId="0" applyFont="1" applyFill="1" applyBorder="1" applyAlignment="1">
      <alignment horizontal="center" vertical="center"/>
    </xf>
    <xf numFmtId="166" fontId="16" fillId="3" borderId="9" xfId="0" applyNumberFormat="1" applyFont="1" applyFill="1" applyBorder="1" applyAlignment="1">
      <alignment horizontal="center" vertical="center"/>
    </xf>
    <xf numFmtId="3" fontId="16" fillId="7" borderId="84" xfId="0" applyNumberFormat="1" applyFont="1" applyFill="1" applyBorder="1" applyAlignment="1">
      <alignment horizontal="center" vertical="center"/>
    </xf>
    <xf numFmtId="3" fontId="16" fillId="7" borderId="61" xfId="0" applyNumberFormat="1" applyFont="1" applyFill="1" applyBorder="1" applyAlignment="1">
      <alignment horizontal="center" vertical="center"/>
    </xf>
    <xf numFmtId="3" fontId="16" fillId="7" borderId="85" xfId="0" applyNumberFormat="1" applyFont="1" applyFill="1" applyBorder="1" applyAlignment="1">
      <alignment horizontal="center" vertical="center"/>
    </xf>
    <xf numFmtId="3" fontId="16" fillId="4" borderId="10" xfId="0" applyNumberFormat="1" applyFont="1" applyFill="1" applyBorder="1" applyAlignment="1">
      <alignment horizontal="center" vertical="center"/>
    </xf>
    <xf numFmtId="3" fontId="16" fillId="4" borderId="11" xfId="0" applyNumberFormat="1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49" fontId="13" fillId="10" borderId="64" xfId="0" applyNumberFormat="1" applyFont="1" applyFill="1" applyBorder="1" applyAlignment="1">
      <alignment horizontal="center" vertical="center"/>
    </xf>
    <xf numFmtId="0" fontId="15" fillId="12" borderId="86" xfId="0" applyFont="1" applyFill="1" applyBorder="1" applyAlignment="1">
      <alignment horizontal="center" vertical="center" wrapText="1"/>
    </xf>
    <xf numFmtId="3" fontId="4" fillId="0" borderId="30" xfId="1" applyNumberFormat="1" applyFont="1" applyFill="1" applyBorder="1" applyAlignment="1">
      <alignment horizontal="center" vertical="center"/>
    </xf>
    <xf numFmtId="3" fontId="4" fillId="0" borderId="51" xfId="1" applyNumberFormat="1" applyFont="1" applyFill="1" applyBorder="1" applyAlignment="1">
      <alignment horizontal="center" vertical="center"/>
    </xf>
    <xf numFmtId="3" fontId="16" fillId="13" borderId="64" xfId="1" applyNumberFormat="1" applyFont="1" applyFill="1" applyBorder="1" applyAlignment="1">
      <alignment horizontal="center" vertical="center"/>
    </xf>
    <xf numFmtId="0" fontId="15" fillId="12" borderId="87" xfId="0" applyFont="1" applyFill="1" applyBorder="1" applyAlignment="1">
      <alignment horizontal="center" vertical="center" wrapText="1"/>
    </xf>
    <xf numFmtId="49" fontId="14" fillId="12" borderId="75" xfId="0" applyNumberFormat="1" applyFont="1" applyFill="1" applyBorder="1" applyAlignment="1">
      <alignment horizontal="center" vertical="center" wrapText="1"/>
    </xf>
    <xf numFmtId="0" fontId="13" fillId="14" borderId="64" xfId="0" applyNumberFormat="1" applyFont="1" applyFill="1" applyBorder="1" applyAlignment="1">
      <alignment horizontal="center" vertical="center"/>
    </xf>
    <xf numFmtId="49" fontId="12" fillId="10" borderId="64" xfId="0" applyNumberFormat="1" applyFont="1" applyFill="1" applyBorder="1" applyAlignment="1">
      <alignment horizontal="center" vertical="center"/>
    </xf>
    <xf numFmtId="0" fontId="15" fillId="14" borderId="86" xfId="0" applyFont="1" applyFill="1" applyBorder="1" applyAlignment="1">
      <alignment horizontal="center" vertical="center" wrapText="1"/>
    </xf>
    <xf numFmtId="3" fontId="4" fillId="0" borderId="31" xfId="1" applyNumberFormat="1" applyFont="1" applyFill="1" applyBorder="1" applyAlignment="1">
      <alignment horizontal="center" vertical="center"/>
    </xf>
    <xf numFmtId="3" fontId="21" fillId="5" borderId="64" xfId="1" applyNumberFormat="1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 wrapText="1"/>
    </xf>
    <xf numFmtId="0" fontId="15" fillId="14" borderId="4" xfId="0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/>
    </xf>
    <xf numFmtId="49" fontId="12" fillId="14" borderId="64" xfId="0" applyNumberFormat="1" applyFont="1" applyFill="1" applyBorder="1" applyAlignment="1">
      <alignment horizontal="center" vertical="center"/>
    </xf>
    <xf numFmtId="0" fontId="15" fillId="15" borderId="49" xfId="0" applyFont="1" applyFill="1" applyBorder="1" applyAlignment="1">
      <alignment horizontal="center" vertical="center" wrapText="1"/>
    </xf>
    <xf numFmtId="49" fontId="2" fillId="2" borderId="88" xfId="3" applyNumberFormat="1" applyFont="1" applyFill="1" applyBorder="1" applyAlignment="1">
      <alignment horizontal="left"/>
    </xf>
    <xf numFmtId="49" fontId="13" fillId="8" borderId="50" xfId="3" applyNumberFormat="1" applyFont="1" applyFill="1" applyBorder="1" applyAlignment="1">
      <alignment horizontal="center" vertical="center"/>
    </xf>
    <xf numFmtId="49" fontId="13" fillId="14" borderId="64" xfId="3" applyNumberFormat="1" applyFont="1" applyFill="1" applyBorder="1" applyAlignment="1">
      <alignment horizontal="center" vertical="center"/>
    </xf>
    <xf numFmtId="49" fontId="2" fillId="2" borderId="88" xfId="0" applyNumberFormat="1" applyFont="1" applyFill="1" applyBorder="1" applyAlignment="1">
      <alignment horizontal="left"/>
    </xf>
    <xf numFmtId="49" fontId="13" fillId="8" borderId="50" xfId="0" applyNumberFormat="1" applyFont="1" applyFill="1" applyBorder="1" applyAlignment="1">
      <alignment horizontal="center" vertical="center"/>
    </xf>
    <xf numFmtId="10" fontId="15" fillId="23" borderId="64" xfId="1" applyNumberFormat="1" applyFont="1" applyFill="1" applyBorder="1" applyAlignment="1">
      <alignment horizontal="left" vertical="center"/>
    </xf>
    <xf numFmtId="0" fontId="1" fillId="0" borderId="63" xfId="1" applyBorder="1"/>
    <xf numFmtId="0" fontId="6" fillId="0" borderId="10" xfId="1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>
      <alignment horizontal="center"/>
    </xf>
    <xf numFmtId="0" fontId="6" fillId="0" borderId="12" xfId="1" applyNumberFormat="1" applyFont="1" applyFill="1" applyBorder="1" applyAlignment="1">
      <alignment horizontal="center"/>
    </xf>
    <xf numFmtId="49" fontId="4" fillId="0" borderId="90" xfId="1" applyNumberFormat="1" applyFont="1" applyFill="1" applyBorder="1" applyAlignment="1">
      <alignment horizontal="center" vertical="center"/>
    </xf>
    <xf numFmtId="165" fontId="2" fillId="0" borderId="55" xfId="5" applyNumberFormat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 indent="1"/>
    </xf>
    <xf numFmtId="3" fontId="0" fillId="0" borderId="0" xfId="0" applyNumberFormat="1" applyFill="1"/>
    <xf numFmtId="3" fontId="23" fillId="0" borderId="42" xfId="0" applyNumberFormat="1" applyFont="1" applyFill="1" applyBorder="1" applyAlignment="1">
      <alignment horizontal="left"/>
    </xf>
    <xf numFmtId="3" fontId="23" fillId="0" borderId="42" xfId="0" applyNumberFormat="1" applyFont="1" applyFill="1" applyBorder="1"/>
    <xf numFmtId="165" fontId="4" fillId="0" borderId="55" xfId="5" applyNumberFormat="1" applyFont="1" applyFill="1" applyBorder="1" applyAlignment="1">
      <alignment horizontal="right" vertical="center"/>
    </xf>
    <xf numFmtId="0" fontId="4" fillId="0" borderId="55" xfId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28" fillId="0" borderId="95" xfId="0" applyFont="1" applyBorder="1"/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23" fillId="13" borderId="63" xfId="0" applyFont="1" applyFill="1" applyBorder="1" applyAlignment="1">
      <alignment horizontal="left" vertical="center" wrapText="1"/>
    </xf>
    <xf numFmtId="0" fontId="23" fillId="13" borderId="55" xfId="0" applyFont="1" applyFill="1" applyBorder="1" applyAlignment="1">
      <alignment horizontal="left" vertical="center" wrapText="1"/>
    </xf>
    <xf numFmtId="0" fontId="9" fillId="0" borderId="95" xfId="0" applyFont="1" applyBorder="1"/>
    <xf numFmtId="49" fontId="14" fillId="7" borderId="102" xfId="0" applyNumberFormat="1" applyFont="1" applyFill="1" applyBorder="1" applyAlignment="1">
      <alignment horizontal="center" vertical="center" wrapText="1"/>
    </xf>
    <xf numFmtId="0" fontId="14" fillId="7" borderId="103" xfId="0" applyFont="1" applyFill="1" applyBorder="1" applyAlignment="1">
      <alignment horizontal="center" vertical="center" wrapText="1"/>
    </xf>
    <xf numFmtId="0" fontId="14" fillId="7" borderId="104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0" fillId="12" borderId="86" xfId="0" applyFont="1" applyFill="1" applyBorder="1" applyAlignment="1">
      <alignment horizontal="center" vertical="center" wrapText="1"/>
    </xf>
    <xf numFmtId="0" fontId="20" fillId="12" borderId="87" xfId="0" applyFont="1" applyFill="1" applyBorder="1" applyAlignment="1">
      <alignment horizontal="center" vertical="center" wrapText="1"/>
    </xf>
    <xf numFmtId="49" fontId="34" fillId="12" borderId="54" xfId="0" applyNumberFormat="1" applyFont="1" applyFill="1" applyBorder="1" applyAlignment="1">
      <alignment horizontal="center" vertical="center" wrapText="1"/>
    </xf>
    <xf numFmtId="0" fontId="20" fillId="12" borderId="53" xfId="0" applyFont="1" applyFill="1" applyBorder="1" applyAlignment="1">
      <alignment horizontal="center" vertical="center" wrapText="1"/>
    </xf>
    <xf numFmtId="0" fontId="15" fillId="12" borderId="26" xfId="1" applyFont="1" applyFill="1" applyBorder="1" applyAlignment="1">
      <alignment horizontal="left" vertical="center" indent="1"/>
    </xf>
    <xf numFmtId="0" fontId="15" fillId="12" borderId="28" xfId="1" applyFont="1" applyFill="1" applyBorder="1" applyAlignment="1">
      <alignment horizontal="left" vertical="center" indent="1"/>
    </xf>
    <xf numFmtId="0" fontId="15" fillId="12" borderId="32" xfId="1" applyFont="1" applyFill="1" applyBorder="1" applyAlignment="1">
      <alignment horizontal="left" vertical="center" indent="1"/>
    </xf>
    <xf numFmtId="10" fontId="15" fillId="12" borderId="43" xfId="1" applyNumberFormat="1" applyFont="1" applyFill="1" applyBorder="1" applyAlignment="1">
      <alignment horizontal="left" vertical="center" indent="1"/>
    </xf>
    <xf numFmtId="0" fontId="35" fillId="0" borderId="0" xfId="0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0" fillId="14" borderId="86" xfId="0" applyFont="1" applyFill="1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 wrapText="1"/>
    </xf>
    <xf numFmtId="0" fontId="20" fillId="14" borderId="4" xfId="0" applyFont="1" applyFill="1" applyBorder="1" applyAlignment="1">
      <alignment horizontal="center" vertical="center" wrapText="1"/>
    </xf>
    <xf numFmtId="0" fontId="36" fillId="0" borderId="0" xfId="0" applyFont="1"/>
    <xf numFmtId="0" fontId="15" fillId="14" borderId="27" xfId="1" applyFont="1" applyFill="1" applyBorder="1" applyAlignment="1">
      <alignment horizontal="left" vertical="center" indent="1"/>
    </xf>
    <xf numFmtId="0" fontId="15" fillId="14" borderId="30" xfId="1" applyFont="1" applyFill="1" applyBorder="1" applyAlignment="1">
      <alignment horizontal="left" vertical="center" indent="1"/>
    </xf>
    <xf numFmtId="0" fontId="15" fillId="14" borderId="31" xfId="1" applyFont="1" applyFill="1" applyBorder="1" applyAlignment="1">
      <alignment horizontal="left" vertical="center" indent="1"/>
    </xf>
    <xf numFmtId="10" fontId="15" fillId="14" borderId="64" xfId="1" applyNumberFormat="1" applyFont="1" applyFill="1" applyBorder="1" applyAlignment="1">
      <alignment horizontal="left" vertical="center" indent="1"/>
    </xf>
    <xf numFmtId="0" fontId="4" fillId="0" borderId="95" xfId="0" applyFont="1" applyBorder="1"/>
    <xf numFmtId="0" fontId="4" fillId="0" borderId="95" xfId="0" applyFont="1" applyBorder="1" applyAlignment="1">
      <alignment horizont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top"/>
    </xf>
    <xf numFmtId="0" fontId="34" fillId="20" borderId="64" xfId="3" applyFont="1" applyFill="1" applyBorder="1" applyAlignment="1">
      <alignment horizontal="center" vertical="center" wrapText="1"/>
    </xf>
    <xf numFmtId="0" fontId="34" fillId="20" borderId="10" xfId="3" applyFont="1" applyFill="1" applyBorder="1" applyAlignment="1">
      <alignment horizontal="center" vertical="center" wrapText="1"/>
    </xf>
    <xf numFmtId="49" fontId="34" fillId="9" borderId="39" xfId="6" applyNumberFormat="1" applyFont="1" applyFill="1" applyBorder="1" applyAlignment="1">
      <alignment horizontal="center" vertical="center" wrapText="1"/>
    </xf>
    <xf numFmtId="0" fontId="34" fillId="20" borderId="91" xfId="3" applyFont="1" applyFill="1" applyBorder="1" applyAlignment="1">
      <alignment horizontal="center" vertical="center" wrapText="1"/>
    </xf>
    <xf numFmtId="0" fontId="34" fillId="20" borderId="92" xfId="3" applyFont="1" applyFill="1" applyBorder="1" applyAlignment="1">
      <alignment horizontal="center" vertical="center" wrapText="1"/>
    </xf>
    <xf numFmtId="49" fontId="34" fillId="9" borderId="0" xfId="6" applyNumberFormat="1" applyFont="1" applyFill="1" applyBorder="1" applyAlignment="1">
      <alignment horizontal="center" vertical="center" wrapText="1"/>
    </xf>
    <xf numFmtId="0" fontId="34" fillId="20" borderId="93" xfId="3" applyFont="1" applyFill="1" applyBorder="1" applyAlignment="1">
      <alignment horizontal="center" vertical="center" wrapText="1"/>
    </xf>
    <xf numFmtId="49" fontId="34" fillId="9" borderId="94" xfId="6" applyNumberFormat="1" applyFont="1" applyFill="1" applyBorder="1" applyAlignment="1">
      <alignment horizontal="center" vertical="center" wrapText="1"/>
    </xf>
    <xf numFmtId="49" fontId="14" fillId="9" borderId="26" xfId="1" applyNumberFormat="1" applyFont="1" applyFill="1" applyBorder="1" applyAlignment="1">
      <alignment horizontal="left" vertical="center" indent="1"/>
    </xf>
    <xf numFmtId="49" fontId="14" fillId="9" borderId="28" xfId="1" applyNumberFormat="1" applyFont="1" applyFill="1" applyBorder="1" applyAlignment="1">
      <alignment horizontal="left" vertical="center" indent="1"/>
    </xf>
    <xf numFmtId="49" fontId="14" fillId="9" borderId="32" xfId="1" applyNumberFormat="1" applyFont="1" applyFill="1" applyBorder="1" applyAlignment="1">
      <alignment horizontal="left" vertical="center" indent="1"/>
    </xf>
    <xf numFmtId="49" fontId="14" fillId="9" borderId="43" xfId="1" applyNumberFormat="1" applyFont="1" applyFill="1" applyBorder="1" applyAlignment="1">
      <alignment horizontal="left" vertical="center" indent="1"/>
    </xf>
    <xf numFmtId="49" fontId="14" fillId="9" borderId="27" xfId="1" applyNumberFormat="1" applyFont="1" applyFill="1" applyBorder="1" applyAlignment="1">
      <alignment horizontal="left" vertical="center" indent="1"/>
    </xf>
    <xf numFmtId="49" fontId="14" fillId="9" borderId="30" xfId="1" applyNumberFormat="1" applyFont="1" applyFill="1" applyBorder="1" applyAlignment="1">
      <alignment horizontal="left" vertical="center" indent="1"/>
    </xf>
    <xf numFmtId="49" fontId="14" fillId="9" borderId="31" xfId="1" applyNumberFormat="1" applyFont="1" applyFill="1" applyBorder="1" applyAlignment="1">
      <alignment horizontal="left" vertical="center" indent="1"/>
    </xf>
    <xf numFmtId="49" fontId="14" fillId="9" borderId="64" xfId="1" applyNumberFormat="1" applyFont="1" applyFill="1" applyBorder="1" applyAlignment="1">
      <alignment horizontal="left" vertical="center" indent="1"/>
    </xf>
    <xf numFmtId="49" fontId="3" fillId="0" borderId="0" xfId="3" applyNumberFormat="1" applyFont="1" applyFill="1" applyAlignment="1">
      <alignment vertical="center"/>
    </xf>
    <xf numFmtId="0" fontId="0" fillId="0" borderId="0" xfId="0" applyBorder="1"/>
    <xf numFmtId="0" fontId="12" fillId="13" borderId="90" xfId="0" applyFont="1" applyFill="1" applyBorder="1" applyAlignment="1">
      <alignment horizontal="left" vertical="center"/>
    </xf>
    <xf numFmtId="0" fontId="23" fillId="24" borderId="3" xfId="0" applyFont="1" applyFill="1" applyBorder="1" applyAlignment="1">
      <alignment horizontal="center" vertical="center" wrapText="1"/>
    </xf>
    <xf numFmtId="0" fontId="34" fillId="20" borderId="64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 wrapText="1"/>
    </xf>
    <xf numFmtId="3" fontId="38" fillId="3" borderId="89" xfId="1" applyNumberFormat="1" applyFont="1" applyFill="1" applyBorder="1" applyAlignment="1">
      <alignment horizontal="center" vertical="center"/>
    </xf>
    <xf numFmtId="3" fontId="38" fillId="3" borderId="90" xfId="1" applyNumberFormat="1" applyFont="1" applyFill="1" applyBorder="1" applyAlignment="1">
      <alignment horizontal="center" vertical="center"/>
    </xf>
    <xf numFmtId="3" fontId="38" fillId="3" borderId="30" xfId="1" applyNumberFormat="1" applyFont="1" applyFill="1" applyBorder="1" applyAlignment="1">
      <alignment horizontal="center" vertical="center"/>
    </xf>
    <xf numFmtId="3" fontId="38" fillId="3" borderId="5" xfId="1" applyNumberFormat="1" applyFont="1" applyFill="1" applyBorder="1" applyAlignment="1">
      <alignment horizontal="center" vertical="center"/>
    </xf>
    <xf numFmtId="3" fontId="38" fillId="3" borderId="51" xfId="1" applyNumberFormat="1" applyFont="1" applyFill="1" applyBorder="1" applyAlignment="1">
      <alignment horizontal="center" vertical="center"/>
    </xf>
    <xf numFmtId="3" fontId="38" fillId="3" borderId="13" xfId="1" applyNumberFormat="1" applyFont="1" applyFill="1" applyBorder="1" applyAlignment="1">
      <alignment horizontal="center" vertical="center"/>
    </xf>
    <xf numFmtId="3" fontId="21" fillId="9" borderId="64" xfId="1" applyNumberFormat="1" applyFont="1" applyFill="1" applyBorder="1" applyAlignment="1">
      <alignment horizontal="center" vertical="center"/>
    </xf>
    <xf numFmtId="3" fontId="21" fillId="9" borderId="10" xfId="1" applyNumberFormat="1" applyFont="1" applyFill="1" applyBorder="1" applyAlignment="1">
      <alignment horizontal="center" vertical="center"/>
    </xf>
    <xf numFmtId="49" fontId="14" fillId="9" borderId="66" xfId="1" applyNumberFormat="1" applyFont="1" applyFill="1" applyBorder="1" applyAlignment="1">
      <alignment horizontal="left" vertical="center" indent="1"/>
    </xf>
    <xf numFmtId="49" fontId="10" fillId="9" borderId="43" xfId="1" applyNumberFormat="1" applyFont="1" applyFill="1" applyBorder="1" applyAlignment="1">
      <alignment horizontal="left" vertical="center" indent="1"/>
    </xf>
    <xf numFmtId="0" fontId="40" fillId="0" borderId="0" xfId="0" applyFont="1"/>
    <xf numFmtId="3" fontId="38" fillId="3" borderId="27" xfId="1" applyNumberFormat="1" applyFont="1" applyFill="1" applyBorder="1" applyAlignment="1">
      <alignment horizontal="center" vertical="center"/>
    </xf>
    <xf numFmtId="3" fontId="38" fillId="3" borderId="49" xfId="1" applyNumberFormat="1" applyFont="1" applyFill="1" applyBorder="1" applyAlignment="1">
      <alignment horizontal="center" vertical="center"/>
    </xf>
    <xf numFmtId="3" fontId="38" fillId="3" borderId="21" xfId="1" applyNumberFormat="1" applyFont="1" applyFill="1" applyBorder="1" applyAlignment="1">
      <alignment horizontal="center" vertical="center"/>
    </xf>
    <xf numFmtId="3" fontId="38" fillId="3" borderId="69" xfId="1" applyNumberFormat="1" applyFont="1" applyFill="1" applyBorder="1" applyAlignment="1">
      <alignment horizontal="center" vertical="center"/>
    </xf>
    <xf numFmtId="3" fontId="38" fillId="3" borderId="2" xfId="1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6" fillId="22" borderId="26" xfId="0" applyFont="1" applyFill="1" applyBorder="1" applyAlignment="1">
      <alignment horizontal="center" vertical="center" wrapText="1"/>
    </xf>
    <xf numFmtId="0" fontId="16" fillId="22" borderId="2" xfId="0" applyFont="1" applyFill="1" applyBorder="1" applyAlignment="1">
      <alignment horizontal="center" vertical="center" wrapText="1"/>
    </xf>
    <xf numFmtId="0" fontId="16" fillId="22" borderId="4" xfId="0" applyFont="1" applyFill="1" applyBorder="1" applyAlignment="1">
      <alignment horizontal="center" vertical="center" wrapText="1"/>
    </xf>
    <xf numFmtId="0" fontId="16" fillId="22" borderId="49" xfId="0" applyFont="1" applyFill="1" applyBorder="1" applyAlignment="1">
      <alignment horizontal="center" vertical="center" wrapText="1"/>
    </xf>
    <xf numFmtId="3" fontId="38" fillId="19" borderId="5" xfId="1" applyNumberFormat="1" applyFont="1" applyFill="1" applyBorder="1" applyAlignment="1">
      <alignment horizontal="center" vertical="center"/>
    </xf>
    <xf numFmtId="3" fontId="38" fillId="19" borderId="13" xfId="1" applyNumberFormat="1" applyFont="1" applyFill="1" applyBorder="1" applyAlignment="1">
      <alignment horizontal="center" vertical="center"/>
    </xf>
    <xf numFmtId="3" fontId="21" fillId="6" borderId="64" xfId="1" applyNumberFormat="1" applyFont="1" applyFill="1" applyBorder="1" applyAlignment="1">
      <alignment horizontal="center" vertical="center"/>
    </xf>
    <xf numFmtId="3" fontId="21" fillId="6" borderId="10" xfId="1" applyNumberFormat="1" applyFont="1" applyFill="1" applyBorder="1" applyAlignment="1">
      <alignment horizontal="center" vertical="center"/>
    </xf>
    <xf numFmtId="3" fontId="38" fillId="19" borderId="21" xfId="1" applyNumberFormat="1" applyFont="1" applyFill="1" applyBorder="1" applyAlignment="1">
      <alignment horizontal="center" vertical="center"/>
    </xf>
    <xf numFmtId="3" fontId="38" fillId="19" borderId="69" xfId="1" applyNumberFormat="1" applyFont="1" applyFill="1" applyBorder="1" applyAlignment="1">
      <alignment horizontal="center" vertical="center"/>
    </xf>
    <xf numFmtId="0" fontId="0" fillId="27" borderId="62" xfId="0" applyFill="1" applyBorder="1"/>
    <xf numFmtId="0" fontId="0" fillId="27" borderId="68" xfId="0" applyFill="1" applyBorder="1"/>
    <xf numFmtId="0" fontId="0" fillId="27" borderId="69" xfId="0" applyFill="1" applyBorder="1"/>
    <xf numFmtId="0" fontId="0" fillId="27" borderId="56" xfId="0" applyFill="1" applyBorder="1"/>
    <xf numFmtId="0" fontId="0" fillId="27" borderId="0" xfId="0" applyFill="1" applyBorder="1"/>
    <xf numFmtId="0" fontId="0" fillId="27" borderId="92" xfId="0" applyFill="1" applyBorder="1"/>
    <xf numFmtId="0" fontId="0" fillId="27" borderId="52" xfId="0" applyFill="1" applyBorder="1"/>
    <xf numFmtId="0" fontId="0" fillId="27" borderId="105" xfId="0" applyFill="1" applyBorder="1"/>
    <xf numFmtId="0" fontId="0" fillId="27" borderId="106" xfId="0" applyFill="1" applyBorder="1"/>
    <xf numFmtId="0" fontId="41" fillId="0" borderId="0" xfId="0" applyFont="1" applyAlignment="1">
      <alignment horizontal="left" vertical="center" readingOrder="1"/>
    </xf>
    <xf numFmtId="0" fontId="31" fillId="0" borderId="98" xfId="0" applyFont="1" applyBorder="1" applyAlignment="1">
      <alignment vertical="center"/>
    </xf>
    <xf numFmtId="0" fontId="31" fillId="0" borderId="97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2" fillId="0" borderId="96" xfId="0" applyFont="1" applyBorder="1" applyAlignment="1">
      <alignment vertical="center"/>
    </xf>
    <xf numFmtId="0" fontId="27" fillId="0" borderId="95" xfId="7" applyBorder="1" applyAlignment="1">
      <alignment horizontal="left" vertical="center"/>
    </xf>
    <xf numFmtId="0" fontId="38" fillId="0" borderId="95" xfId="0" applyFont="1" applyBorder="1" applyAlignment="1">
      <alignment vertical="center"/>
    </xf>
    <xf numFmtId="0" fontId="29" fillId="0" borderId="95" xfId="7" applyFont="1" applyBorder="1" applyAlignment="1">
      <alignment vertical="center"/>
    </xf>
    <xf numFmtId="0" fontId="23" fillId="24" borderId="2" xfId="0" applyFont="1" applyFill="1" applyBorder="1" applyAlignment="1">
      <alignment horizontal="center" vertical="center"/>
    </xf>
    <xf numFmtId="0" fontId="23" fillId="24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3" fontId="10" fillId="7" borderId="39" xfId="0" applyNumberFormat="1" applyFont="1" applyFill="1" applyBorder="1" applyAlignment="1">
      <alignment horizontal="center" vertical="center"/>
    </xf>
    <xf numFmtId="3" fontId="10" fillId="7" borderId="61" xfId="0" applyNumberFormat="1" applyFont="1" applyFill="1" applyBorder="1" applyAlignment="1">
      <alignment horizontal="center" vertical="center"/>
    </xf>
    <xf numFmtId="3" fontId="10" fillId="25" borderId="11" xfId="0" applyNumberFormat="1" applyFont="1" applyFill="1" applyBorder="1" applyAlignment="1">
      <alignment horizontal="center" vertical="center"/>
    </xf>
    <xf numFmtId="166" fontId="16" fillId="3" borderId="55" xfId="3" applyNumberFormat="1" applyFont="1" applyFill="1" applyBorder="1" applyAlignment="1">
      <alignment horizontal="center" vertical="center"/>
    </xf>
    <xf numFmtId="166" fontId="16" fillId="3" borderId="6" xfId="3" applyNumberFormat="1" applyFont="1" applyFill="1" applyBorder="1" applyAlignment="1">
      <alignment horizontal="center" vertical="center"/>
    </xf>
    <xf numFmtId="166" fontId="16" fillId="3" borderId="15" xfId="3" applyNumberFormat="1" applyFont="1" applyFill="1" applyBorder="1" applyAlignment="1">
      <alignment horizontal="center" vertical="center"/>
    </xf>
    <xf numFmtId="166" fontId="16" fillId="3" borderId="12" xfId="3" applyNumberFormat="1" applyFont="1" applyFill="1" applyBorder="1" applyAlignment="1">
      <alignment horizontal="center" vertical="center"/>
    </xf>
    <xf numFmtId="166" fontId="16" fillId="3" borderId="16" xfId="3" applyNumberFormat="1" applyFont="1" applyFill="1" applyBorder="1" applyAlignment="1">
      <alignment horizontal="center" vertical="center"/>
    </xf>
    <xf numFmtId="166" fontId="16" fillId="3" borderId="17" xfId="3" applyNumberFormat="1" applyFont="1" applyFill="1" applyBorder="1" applyAlignment="1">
      <alignment horizontal="center" vertical="center"/>
    </xf>
    <xf numFmtId="166" fontId="16" fillId="3" borderId="62" xfId="3" applyNumberFormat="1" applyFont="1" applyFill="1" applyBorder="1" applyAlignment="1">
      <alignment horizontal="center" vertical="center"/>
    </xf>
    <xf numFmtId="166" fontId="16" fillId="3" borderId="4" xfId="3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 readingOrder="1"/>
    </xf>
    <xf numFmtId="0" fontId="44" fillId="0" borderId="0" xfId="0" applyFont="1"/>
    <xf numFmtId="0" fontId="14" fillId="7" borderId="77" xfId="0" applyFont="1" applyFill="1" applyBorder="1" applyAlignment="1">
      <alignment horizontal="center" vertical="center" wrapText="1"/>
    </xf>
    <xf numFmtId="49" fontId="13" fillId="10" borderId="64" xfId="3" applyNumberFormat="1" applyFont="1" applyFill="1" applyBorder="1" applyAlignment="1">
      <alignment horizontal="center" vertical="center"/>
    </xf>
    <xf numFmtId="0" fontId="10" fillId="20" borderId="91" xfId="3" applyFont="1" applyFill="1" applyBorder="1" applyAlignment="1">
      <alignment horizontal="center" vertical="center" wrapText="1"/>
    </xf>
    <xf numFmtId="49" fontId="13" fillId="8" borderId="23" xfId="3" applyNumberFormat="1" applyFont="1" applyFill="1" applyBorder="1" applyAlignment="1">
      <alignment horizontal="center" vertical="center"/>
    </xf>
    <xf numFmtId="0" fontId="34" fillId="20" borderId="43" xfId="3" applyFont="1" applyFill="1" applyBorder="1" applyAlignment="1">
      <alignment horizontal="center" vertical="center" wrapText="1"/>
    </xf>
    <xf numFmtId="3" fontId="38" fillId="3" borderId="110" xfId="1" applyNumberFormat="1" applyFont="1" applyFill="1" applyBorder="1" applyAlignment="1">
      <alignment horizontal="center" vertical="center"/>
    </xf>
    <xf numFmtId="3" fontId="38" fillId="3" borderId="28" xfId="1" applyNumberFormat="1" applyFont="1" applyFill="1" applyBorder="1" applyAlignment="1">
      <alignment horizontal="center" vertical="center"/>
    </xf>
    <xf numFmtId="3" fontId="38" fillId="3" borderId="66" xfId="1" applyNumberFormat="1" applyFont="1" applyFill="1" applyBorder="1" applyAlignment="1">
      <alignment horizontal="center" vertical="center"/>
    </xf>
    <xf numFmtId="0" fontId="38" fillId="3" borderId="76" xfId="1" applyFont="1" applyFill="1" applyBorder="1" applyAlignment="1">
      <alignment horizontal="center" vertical="center"/>
    </xf>
    <xf numFmtId="0" fontId="38" fillId="3" borderId="83" xfId="1" applyFont="1" applyFill="1" applyBorder="1" applyAlignment="1">
      <alignment horizontal="center" vertical="center"/>
    </xf>
    <xf numFmtId="166" fontId="16" fillId="3" borderId="9" xfId="3" applyNumberFormat="1" applyFont="1" applyFill="1" applyBorder="1" applyAlignment="1">
      <alignment horizontal="center" vertical="center"/>
    </xf>
    <xf numFmtId="166" fontId="16" fillId="3" borderId="37" xfId="3" applyNumberFormat="1" applyFont="1" applyFill="1" applyBorder="1" applyAlignment="1">
      <alignment horizontal="center" vertical="center"/>
    </xf>
    <xf numFmtId="0" fontId="10" fillId="20" borderId="48" xfId="3" applyFont="1" applyFill="1" applyBorder="1" applyAlignment="1">
      <alignment horizontal="center" vertical="center" wrapText="1"/>
    </xf>
    <xf numFmtId="49" fontId="34" fillId="9" borderId="40" xfId="6" applyNumberFormat="1" applyFont="1" applyFill="1" applyBorder="1" applyAlignment="1">
      <alignment horizontal="center" vertical="center" wrapText="1"/>
    </xf>
    <xf numFmtId="49" fontId="13" fillId="8" borderId="64" xfId="3" applyNumberFormat="1" applyFont="1" applyFill="1" applyBorder="1" applyAlignment="1">
      <alignment horizontal="center" vertical="center"/>
    </xf>
    <xf numFmtId="0" fontId="0" fillId="28" borderId="62" xfId="0" applyFill="1" applyBorder="1"/>
    <xf numFmtId="0" fontId="0" fillId="28" borderId="68" xfId="0" applyFill="1" applyBorder="1"/>
    <xf numFmtId="0" fontId="0" fillId="28" borderId="69" xfId="0" applyFill="1" applyBorder="1"/>
    <xf numFmtId="0" fontId="0" fillId="28" borderId="56" xfId="0" applyFill="1" applyBorder="1"/>
    <xf numFmtId="0" fontId="0" fillId="28" borderId="0" xfId="0" applyFill="1" applyBorder="1"/>
    <xf numFmtId="0" fontId="0" fillId="28" borderId="92" xfId="0" applyFill="1" applyBorder="1"/>
    <xf numFmtId="0" fontId="0" fillId="28" borderId="52" xfId="0" applyFill="1" applyBorder="1"/>
    <xf numFmtId="0" fontId="0" fillId="28" borderId="105" xfId="0" applyFill="1" applyBorder="1"/>
    <xf numFmtId="0" fontId="0" fillId="28" borderId="106" xfId="0" applyFill="1" applyBorder="1"/>
    <xf numFmtId="0" fontId="39" fillId="0" borderId="0" xfId="0" applyFont="1" applyAlignment="1"/>
    <xf numFmtId="0" fontId="39" fillId="0" borderId="0" xfId="0" applyFont="1" applyAlignment="1">
      <alignment horizontal="left" indent="3"/>
    </xf>
    <xf numFmtId="0" fontId="32" fillId="26" borderId="99" xfId="0" applyFont="1" applyFill="1" applyBorder="1" applyAlignment="1">
      <alignment horizontal="center"/>
    </xf>
    <xf numFmtId="0" fontId="32" fillId="26" borderId="100" xfId="0" applyFont="1" applyFill="1" applyBorder="1" applyAlignment="1">
      <alignment horizontal="center"/>
    </xf>
    <xf numFmtId="0" fontId="32" fillId="26" borderId="101" xfId="0" applyFont="1" applyFill="1" applyBorder="1" applyAlignment="1">
      <alignment horizontal="center"/>
    </xf>
    <xf numFmtId="0" fontId="38" fillId="0" borderId="108" xfId="0" applyFont="1" applyBorder="1" applyAlignment="1">
      <alignment horizontal="left" wrapText="1"/>
    </xf>
    <xf numFmtId="0" fontId="38" fillId="0" borderId="109" xfId="0" applyFont="1" applyBorder="1" applyAlignment="1">
      <alignment horizontal="left" wrapText="1"/>
    </xf>
    <xf numFmtId="0" fontId="38" fillId="0" borderId="107" xfId="0" applyFont="1" applyBorder="1" applyAlignment="1">
      <alignment horizontal="left" wrapText="1"/>
    </xf>
    <xf numFmtId="0" fontId="30" fillId="25" borderId="0" xfId="0" applyFont="1" applyFill="1" applyBorder="1" applyAlignment="1">
      <alignment horizontal="center" vertical="center"/>
    </xf>
    <xf numFmtId="0" fontId="33" fillId="27" borderId="0" xfId="0" applyFont="1" applyFill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/>
    </xf>
    <xf numFmtId="49" fontId="12" fillId="14" borderId="73" xfId="0" applyNumberFormat="1" applyFont="1" applyFill="1" applyBorder="1" applyAlignment="1">
      <alignment horizontal="center" vertical="center"/>
    </xf>
    <xf numFmtId="49" fontId="12" fillId="14" borderId="74" xfId="0" applyNumberFormat="1" applyFont="1" applyFill="1" applyBorder="1" applyAlignment="1">
      <alignment horizontal="center" vertical="center"/>
    </xf>
    <xf numFmtId="49" fontId="12" fillId="14" borderId="75" xfId="0" applyNumberFormat="1" applyFont="1" applyFill="1" applyBorder="1" applyAlignment="1">
      <alignment horizontal="center" vertical="center"/>
    </xf>
    <xf numFmtId="49" fontId="12" fillId="14" borderId="26" xfId="0" applyNumberFormat="1" applyFont="1" applyFill="1" applyBorder="1" applyAlignment="1">
      <alignment horizontal="center" vertical="center"/>
    </xf>
    <xf numFmtId="49" fontId="12" fillId="14" borderId="80" xfId="0" applyNumberFormat="1" applyFont="1" applyFill="1" applyBorder="1" applyAlignment="1">
      <alignment horizontal="center" vertical="center"/>
    </xf>
    <xf numFmtId="49" fontId="13" fillId="14" borderId="26" xfId="0" applyNumberFormat="1" applyFont="1" applyFill="1" applyBorder="1" applyAlignment="1">
      <alignment horizontal="center" vertical="center"/>
    </xf>
    <xf numFmtId="49" fontId="13" fillId="14" borderId="80" xfId="0" applyNumberFormat="1" applyFont="1" applyFill="1" applyBorder="1" applyAlignment="1">
      <alignment horizontal="center" vertical="center"/>
    </xf>
    <xf numFmtId="49" fontId="13" fillId="14" borderId="81" xfId="0" applyNumberFormat="1" applyFont="1" applyFill="1" applyBorder="1" applyAlignment="1">
      <alignment horizontal="center" vertical="center"/>
    </xf>
    <xf numFmtId="49" fontId="12" fillId="14" borderId="81" xfId="0" applyNumberFormat="1" applyFont="1" applyFill="1" applyBorder="1" applyAlignment="1">
      <alignment horizontal="center" vertical="center"/>
    </xf>
    <xf numFmtId="0" fontId="12" fillId="14" borderId="43" xfId="0" applyNumberFormat="1" applyFont="1" applyFill="1" applyBorder="1" applyAlignment="1">
      <alignment horizontal="center" vertical="center"/>
    </xf>
    <xf numFmtId="0" fontId="12" fillId="14" borderId="44" xfId="0" applyNumberFormat="1" applyFont="1" applyFill="1" applyBorder="1" applyAlignment="1">
      <alignment horizontal="center" vertical="center"/>
    </xf>
    <xf numFmtId="0" fontId="12" fillId="14" borderId="39" xfId="0" applyNumberFormat="1" applyFont="1" applyFill="1" applyBorder="1" applyAlignment="1">
      <alignment horizontal="center" vertical="center"/>
    </xf>
    <xf numFmtId="0" fontId="12" fillId="14" borderId="23" xfId="0" applyNumberFormat="1" applyFont="1" applyFill="1" applyBorder="1" applyAlignment="1">
      <alignment horizontal="center" vertical="center"/>
    </xf>
    <xf numFmtId="0" fontId="12" fillId="14" borderId="25" xfId="0" applyNumberFormat="1" applyFont="1" applyFill="1" applyBorder="1" applyAlignment="1">
      <alignment horizontal="center" vertical="center"/>
    </xf>
    <xf numFmtId="0" fontId="12" fillId="14" borderId="24" xfId="0" applyNumberFormat="1" applyFont="1" applyFill="1" applyBorder="1" applyAlignment="1">
      <alignment horizontal="center" vertical="center"/>
    </xf>
    <xf numFmtId="49" fontId="3" fillId="9" borderId="0" xfId="0" applyNumberFormat="1" applyFont="1" applyFill="1" applyBorder="1" applyAlignment="1">
      <alignment horizontal="center" vertical="center"/>
    </xf>
    <xf numFmtId="0" fontId="12" fillId="10" borderId="43" xfId="0" applyNumberFormat="1" applyFont="1" applyFill="1" applyBorder="1" applyAlignment="1">
      <alignment horizontal="center" vertical="center"/>
    </xf>
    <xf numFmtId="0" fontId="12" fillId="10" borderId="44" xfId="0" applyNumberFormat="1" applyFont="1" applyFill="1" applyBorder="1" applyAlignment="1">
      <alignment horizontal="center" vertical="center"/>
    </xf>
    <xf numFmtId="0" fontId="12" fillId="10" borderId="39" xfId="0" applyNumberFormat="1" applyFont="1" applyFill="1" applyBorder="1" applyAlignment="1">
      <alignment horizontal="center" vertical="center"/>
    </xf>
    <xf numFmtId="0" fontId="12" fillId="10" borderId="23" xfId="0" applyNumberFormat="1" applyFont="1" applyFill="1" applyBorder="1" applyAlignment="1">
      <alignment horizontal="center" vertical="center"/>
    </xf>
    <xf numFmtId="0" fontId="12" fillId="10" borderId="25" xfId="0" applyNumberFormat="1" applyFont="1" applyFill="1" applyBorder="1" applyAlignment="1">
      <alignment horizontal="center" vertical="center"/>
    </xf>
    <xf numFmtId="0" fontId="12" fillId="10" borderId="24" xfId="0" applyNumberFormat="1" applyFont="1" applyFill="1" applyBorder="1" applyAlignment="1">
      <alignment horizontal="center" vertical="center"/>
    </xf>
    <xf numFmtId="49" fontId="12" fillId="8" borderId="73" xfId="0" applyNumberFormat="1" applyFont="1" applyFill="1" applyBorder="1" applyAlignment="1">
      <alignment horizontal="center" vertical="center"/>
    </xf>
    <xf numFmtId="49" fontId="12" fillId="8" borderId="74" xfId="0" applyNumberFormat="1" applyFont="1" applyFill="1" applyBorder="1" applyAlignment="1">
      <alignment horizontal="center" vertical="center"/>
    </xf>
    <xf numFmtId="49" fontId="12" fillId="8" borderId="75" xfId="0" applyNumberFormat="1" applyFont="1" applyFill="1" applyBorder="1" applyAlignment="1">
      <alignment horizontal="center" vertical="center"/>
    </xf>
    <xf numFmtId="49" fontId="12" fillId="8" borderId="26" xfId="0" applyNumberFormat="1" applyFont="1" applyFill="1" applyBorder="1" applyAlignment="1">
      <alignment horizontal="center" vertical="center"/>
    </xf>
    <xf numFmtId="49" fontId="12" fillId="8" borderId="80" xfId="0" applyNumberFormat="1" applyFont="1" applyFill="1" applyBorder="1" applyAlignment="1">
      <alignment horizontal="center" vertical="center"/>
    </xf>
    <xf numFmtId="49" fontId="12" fillId="8" borderId="81" xfId="0" applyNumberFormat="1" applyFont="1" applyFill="1" applyBorder="1" applyAlignment="1">
      <alignment horizontal="center" vertical="center"/>
    </xf>
    <xf numFmtId="49" fontId="13" fillId="8" borderId="26" xfId="0" applyNumberFormat="1" applyFont="1" applyFill="1" applyBorder="1" applyAlignment="1">
      <alignment horizontal="center" vertical="center"/>
    </xf>
    <xf numFmtId="49" fontId="13" fillId="8" borderId="80" xfId="0" applyNumberFormat="1" applyFont="1" applyFill="1" applyBorder="1" applyAlignment="1">
      <alignment horizontal="center" vertical="center"/>
    </xf>
    <xf numFmtId="49" fontId="13" fillId="8" borderId="81" xfId="0" applyNumberFormat="1" applyFont="1" applyFill="1" applyBorder="1" applyAlignment="1">
      <alignment horizontal="center" vertical="center"/>
    </xf>
    <xf numFmtId="49" fontId="3" fillId="12" borderId="0" xfId="0" applyNumberFormat="1" applyFont="1" applyFill="1" applyAlignment="1">
      <alignment horizontal="center" vertical="center"/>
    </xf>
    <xf numFmtId="49" fontId="3" fillId="14" borderId="0" xfId="0" applyNumberFormat="1" applyFont="1" applyFill="1" applyAlignment="1">
      <alignment horizontal="center" vertical="center"/>
    </xf>
    <xf numFmtId="49" fontId="12" fillId="14" borderId="43" xfId="0" applyNumberFormat="1" applyFont="1" applyFill="1" applyBorder="1" applyAlignment="1">
      <alignment horizontal="center" vertical="center"/>
    </xf>
    <xf numFmtId="49" fontId="12" fillId="14" borderId="39" xfId="0" applyNumberFormat="1" applyFont="1" applyFill="1" applyBorder="1" applyAlignment="1">
      <alignment horizontal="center" vertical="center"/>
    </xf>
    <xf numFmtId="49" fontId="13" fillId="14" borderId="43" xfId="0" applyNumberFormat="1" applyFont="1" applyFill="1" applyBorder="1" applyAlignment="1">
      <alignment horizontal="center" vertical="center"/>
    </xf>
    <xf numFmtId="49" fontId="13" fillId="14" borderId="39" xfId="0" applyNumberFormat="1" applyFont="1" applyFill="1" applyBorder="1" applyAlignment="1">
      <alignment horizontal="center" vertical="center"/>
    </xf>
    <xf numFmtId="49" fontId="3" fillId="11" borderId="0" xfId="0" applyNumberFormat="1" applyFont="1" applyFill="1" applyBorder="1" applyAlignment="1">
      <alignment horizontal="center" vertical="center"/>
    </xf>
    <xf numFmtId="49" fontId="3" fillId="14" borderId="0" xfId="0" applyNumberFormat="1" applyFont="1" applyFill="1" applyBorder="1" applyAlignment="1">
      <alignment horizontal="center" vertical="center"/>
    </xf>
    <xf numFmtId="49" fontId="12" fillId="10" borderId="43" xfId="0" applyNumberFormat="1" applyFont="1" applyFill="1" applyBorder="1" applyAlignment="1">
      <alignment horizontal="center" vertical="center"/>
    </xf>
    <xf numFmtId="49" fontId="12" fillId="10" borderId="39" xfId="0" applyNumberFormat="1" applyFont="1" applyFill="1" applyBorder="1" applyAlignment="1">
      <alignment horizontal="center" vertical="center"/>
    </xf>
    <xf numFmtId="49" fontId="13" fillId="10" borderId="43" xfId="0" applyNumberFormat="1" applyFont="1" applyFill="1" applyBorder="1" applyAlignment="1">
      <alignment horizontal="center" vertical="center"/>
    </xf>
    <xf numFmtId="49" fontId="13" fillId="10" borderId="39" xfId="0" applyNumberFormat="1" applyFont="1" applyFill="1" applyBorder="1" applyAlignment="1">
      <alignment horizontal="center" vertical="center"/>
    </xf>
    <xf numFmtId="0" fontId="22" fillId="15" borderId="0" xfId="0" applyFont="1" applyFill="1" applyAlignment="1">
      <alignment horizontal="center" vertical="center" wrapText="1"/>
    </xf>
    <xf numFmtId="0" fontId="22" fillId="4" borderId="0" xfId="0" applyFont="1" applyFill="1" applyBorder="1" applyAlignment="1">
      <alignment vertical="center"/>
    </xf>
    <xf numFmtId="0" fontId="20" fillId="5" borderId="43" xfId="0" applyFont="1" applyFill="1" applyBorder="1" applyAlignment="1">
      <alignment horizontal="center" vertical="center" wrapText="1"/>
    </xf>
    <xf numFmtId="0" fontId="20" fillId="5" borderId="39" xfId="0" applyFont="1" applyFill="1" applyBorder="1" applyAlignment="1">
      <alignment horizontal="center" vertical="center" wrapText="1"/>
    </xf>
    <xf numFmtId="0" fontId="20" fillId="5" borderId="43" xfId="0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/>
    </xf>
    <xf numFmtId="0" fontId="20" fillId="16" borderId="43" xfId="0" applyFont="1" applyFill="1" applyBorder="1" applyAlignment="1">
      <alignment horizontal="center" vertical="center" wrapText="1"/>
    </xf>
    <xf numFmtId="0" fontId="20" fillId="16" borderId="39" xfId="0" applyFont="1" applyFill="1" applyBorder="1" applyAlignment="1">
      <alignment horizontal="center" vertical="center" wrapText="1"/>
    </xf>
    <xf numFmtId="0" fontId="20" fillId="16" borderId="43" xfId="0" applyFont="1" applyFill="1" applyBorder="1" applyAlignment="1">
      <alignment horizontal="center" vertical="center"/>
    </xf>
    <xf numFmtId="0" fontId="20" fillId="16" borderId="44" xfId="0" applyFont="1" applyFill="1" applyBorder="1" applyAlignment="1">
      <alignment horizontal="center" vertical="center"/>
    </xf>
    <xf numFmtId="0" fontId="20" fillId="16" borderId="39" xfId="0" applyFont="1" applyFill="1" applyBorder="1" applyAlignment="1">
      <alignment horizontal="center" vertical="center"/>
    </xf>
    <xf numFmtId="49" fontId="13" fillId="14" borderId="43" xfId="3" applyNumberFormat="1" applyFont="1" applyFill="1" applyBorder="1" applyAlignment="1">
      <alignment horizontal="center" vertical="center"/>
    </xf>
    <xf numFmtId="49" fontId="13" fillId="14" borderId="39" xfId="3" applyNumberFormat="1" applyFont="1" applyFill="1" applyBorder="1" applyAlignment="1">
      <alignment horizontal="center" vertical="center"/>
    </xf>
    <xf numFmtId="49" fontId="3" fillId="9" borderId="0" xfId="3" applyNumberFormat="1" applyFont="1" applyFill="1" applyAlignment="1">
      <alignment horizontal="center" vertical="center" wrapText="1"/>
    </xf>
    <xf numFmtId="49" fontId="13" fillId="8" borderId="23" xfId="3" applyNumberFormat="1" applyFont="1" applyFill="1" applyBorder="1" applyAlignment="1">
      <alignment horizontal="center" vertical="center"/>
    </xf>
    <xf numFmtId="49" fontId="13" fillId="8" borderId="24" xfId="3" applyNumberFormat="1" applyFont="1" applyFill="1" applyBorder="1" applyAlignment="1">
      <alignment horizontal="center" vertical="center"/>
    </xf>
    <xf numFmtId="49" fontId="13" fillId="14" borderId="44" xfId="3" applyNumberFormat="1" applyFont="1" applyFill="1" applyBorder="1" applyAlignment="1">
      <alignment horizontal="center" vertical="center"/>
    </xf>
    <xf numFmtId="0" fontId="22" fillId="21" borderId="23" xfId="0" applyNumberFormat="1" applyFont="1" applyFill="1" applyBorder="1" applyAlignment="1">
      <alignment horizontal="center" vertical="center"/>
    </xf>
    <xf numFmtId="0" fontId="22" fillId="21" borderId="24" xfId="0" applyNumberFormat="1" applyFont="1" applyFill="1" applyBorder="1" applyAlignment="1">
      <alignment horizontal="center" vertical="center"/>
    </xf>
    <xf numFmtId="0" fontId="39" fillId="20" borderId="0" xfId="0" applyFont="1" applyFill="1" applyAlignment="1">
      <alignment horizontal="center" vertical="center" wrapText="1"/>
    </xf>
    <xf numFmtId="49" fontId="13" fillId="8" borderId="43" xfId="3" applyNumberFormat="1" applyFont="1" applyFill="1" applyBorder="1" applyAlignment="1">
      <alignment horizontal="center" vertical="center"/>
    </xf>
    <xf numFmtId="49" fontId="13" fillId="8" borderId="39" xfId="3" applyNumberFormat="1" applyFont="1" applyFill="1" applyBorder="1" applyAlignment="1">
      <alignment horizontal="center" vertical="center"/>
    </xf>
    <xf numFmtId="49" fontId="13" fillId="10" borderId="44" xfId="3" applyNumberFormat="1" applyFont="1" applyFill="1" applyBorder="1" applyAlignment="1">
      <alignment horizontal="center" vertical="center"/>
    </xf>
    <xf numFmtId="49" fontId="13" fillId="10" borderId="43" xfId="3" applyNumberFormat="1" applyFont="1" applyFill="1" applyBorder="1" applyAlignment="1">
      <alignment horizontal="center" vertical="center"/>
    </xf>
    <xf numFmtId="49" fontId="13" fillId="10" borderId="39" xfId="3" applyNumberFormat="1" applyFont="1" applyFill="1" applyBorder="1" applyAlignment="1">
      <alignment horizontal="center" vertical="center"/>
    </xf>
    <xf numFmtId="0" fontId="22" fillId="16" borderId="23" xfId="0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center" vertical="center"/>
    </xf>
    <xf numFmtId="0" fontId="39" fillId="22" borderId="0" xfId="0" applyFont="1" applyFill="1" applyAlignment="1">
      <alignment horizontal="center" vertical="center" wrapText="1"/>
    </xf>
    <xf numFmtId="0" fontId="9" fillId="24" borderId="0" xfId="0" applyFont="1" applyFill="1" applyAlignment="1">
      <alignment horizontal="center" vertical="center"/>
    </xf>
    <xf numFmtId="0" fontId="12" fillId="13" borderId="28" xfId="0" applyFont="1" applyFill="1" applyBorder="1" applyAlignment="1">
      <alignment horizontal="left" vertical="center" wrapText="1"/>
    </xf>
    <xf numFmtId="0" fontId="12" fillId="13" borderId="22" xfId="0" applyFont="1" applyFill="1" applyBorder="1" applyAlignment="1">
      <alignment horizontal="left" vertical="center" wrapText="1"/>
    </xf>
    <xf numFmtId="0" fontId="12" fillId="13" borderId="29" xfId="0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center" wrapText="1"/>
    </xf>
    <xf numFmtId="0" fontId="26" fillId="2" borderId="0" xfId="1" applyFont="1" applyFill="1" applyAlignment="1">
      <alignment horizontal="center" textRotation="255"/>
    </xf>
    <xf numFmtId="49" fontId="3" fillId="0" borderId="0" xfId="1" applyNumberFormat="1" applyFont="1" applyFill="1" applyBorder="1" applyAlignment="1">
      <alignment horizontal="center" vertical="center" wrapText="1"/>
    </xf>
  </cellXfs>
  <cellStyles count="8">
    <cellStyle name="Hipervínculo" xfId="7" builtinId="8"/>
    <cellStyle name="Millares" xfId="5" builtinId="3"/>
    <cellStyle name="Normal" xfId="0" builtinId="0"/>
    <cellStyle name="Normal 2" xfId="1"/>
    <cellStyle name="Normal 2 2" xfId="4"/>
    <cellStyle name="Normal 3" xfId="3"/>
    <cellStyle name="Normal 3 2" xfId="6"/>
    <cellStyle name="Porcentaje 2" xfId="2"/>
  </cellStyles>
  <dxfs count="116">
    <dxf>
      <numFmt numFmtId="3" formatCode="#,##0"/>
    </dxf>
    <dxf>
      <numFmt numFmtId="3" formatCode="#,##0"/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ont>
        <color theme="6" tint="0.39994506668294322"/>
      </font>
    </dxf>
  </dxfs>
  <tableStyles count="2" defaultTableStyle="TableStyleMedium2" defaultPivotStyle="PivotStyleLight16">
    <tableStyle name="Estilo de segmentación de datos 1" pivot="0" table="0" count="1">
      <tableStyleElement type="wholeTable" dxfId="115"/>
    </tableStyle>
    <tableStyle name="Estilo de tabla dinámica 1" table="0" count="1">
      <tableStyleElement type="wholeTable" dxfId="114"/>
    </tableStyle>
  </tableStyles>
  <colors>
    <mruColors>
      <color rgb="FF8006A5"/>
      <color rgb="FFF1872B"/>
      <color rgb="FFFFFF99"/>
      <color rgb="FFFFCC00"/>
      <color rgb="FFF8D98C"/>
      <color rgb="FFFFCCFF"/>
      <color rgb="FFCC99FF"/>
      <color rgb="FF356A4F"/>
      <color rgb="FFCCECFF"/>
      <color rgb="FFE2EFDA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7/relationships/slicerCache" Target="slicerCaches/slicerCache1.xml"/><Relationship Id="rId3" Type="http://schemas.openxmlformats.org/officeDocument/2006/relationships/worksheet" Target="worksheets/sheet3.xml"/><Relationship Id="rId21" Type="http://schemas.microsoft.com/office/2007/relationships/slicerCache" Target="slicerCaches/slicerCache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microsoft.com/office/2007/relationships/slicerCache" Target="slicerCaches/slicerCache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[EstadísticasOEPM.xlsx]DATOS!TablaDinámica5</c:name>
    <c:fmtId val="20"/>
  </c:pivotSource>
  <c:chart>
    <c:autoTitleDeleted val="1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6582325943434287E-2"/>
              <c:y val="-1.8463723727199244E-3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2610053490149173E-2"/>
              <c:y val="1.3148946018034458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2610053490149173E-2"/>
              <c:y val="2.4395434811100247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5376780434091308E-2"/>
              <c:y val="-3.1837009154228622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2610053490149173E-2"/>
              <c:y val="2.0646605213411717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1404507980806196E-2"/>
              <c:y val="-2.0590520361162833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2610053490149218E-2"/>
              <c:y val="-1.8463723727197869E-3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3.7076599602264906E-2"/>
              <c:y val="9.1874367569495033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6.9379618686905087E-3"/>
              <c:y val="-4.6832327544983003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9.3490528873764189E-3"/>
              <c:y val="-4.3083497947294443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019896247146322E-2"/>
              <c:y val="-7.6822964326491772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019896247146322E-2"/>
              <c:y val="-7.6822964326491799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3.1048872055550108E-2"/>
              <c:y val="-4.6832327544983003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3.8281955261921387E-2"/>
              <c:y val="-3.7459958367328662E-2"/>
            </c:manualLayout>
          </c:layout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4.1603375527426163E-2"/>
                  <c:h val="4.8678699917702857E-2"/>
                </c:manualLayout>
              </c15:layout>
            </c:ext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9593905372367205E-2"/>
              <c:y val="1.9024572249686713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7.517346017581859E-3"/>
              <c:y val="3.33324673048391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5361098638468237E-2"/>
              <c:y val="-3.07165442205782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9756218913160024E-2"/>
              <c:y val="-3.555134738102980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7603730431831406E-2"/>
              <c:y val="3.3311915285351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2764579443431408E-2"/>
              <c:y val="-3.322350282415769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8934805844738844E-2"/>
              <c:y val="-3.56858674231877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6050002029738033E-3"/>
              <c:y val="-3.56858674231877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9.9823362498261954E-4"/>
              <c:y val="1.923969225760549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8934805844738844E-2"/>
              <c:y val="3.326034134965490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1456068123366036E-2"/>
              <c:y val="-3.322350282415774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2392249244412037E-2"/>
              <c:y val="-3.076113822512764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5009271884542732E-2"/>
              <c:y val="-3.07611382251275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5009271884542732E-2"/>
              <c:y val="3.57227059486850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0147556803300662E-2"/>
              <c:y val="3.07979767506248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014755680330076E-2"/>
              <c:y val="3.07979767506248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1.0788624317745289E-2"/>
              <c:y val="-1.106222143288679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3686861749615519E-2"/>
              <c:y val="-4.599344692856224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2.9375563973530567E-3"/>
              <c:y val="-3.56858674231877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9.8797756284296333E-4"/>
              <c:y val="1.35614245574141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6317783204608101E-2"/>
              <c:y val="-4.307296122027809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407309076349678E-2"/>
              <c:y val="-3.322350282415774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669011340362762E-2"/>
              <c:y val="2.83356121515947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2392249244412086E-2"/>
              <c:y val="4.310979974577530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5009271884542732E-2"/>
              <c:y val="-3.07611382251275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5381602083562151E-2"/>
              <c:y val="-3.814823202221789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6317783204608101E-2"/>
              <c:y val="-4.061059662124803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4.2859364619971883E-2"/>
              <c:y val="4.08044768385184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5381602083562151E-2"/>
              <c:y val="-3.07611382251275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7626294524673476E-2"/>
              <c:y val="-3.81482320222179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4.809220735942709E-2"/>
              <c:y val="3.081229445729927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7626294524673524E-2"/>
              <c:y val="-3.07611382251275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1456068123366036E-2"/>
              <c:y val="-3.568586742318784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7158203964150498E-2"/>
              <c:y val="-4.79976904183382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977522660428129E-2"/>
              <c:y val="3.818507054771519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9303160331222119E-2"/>
              <c:y val="-4.315656086375679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5002062798700204E-2"/>
              <c:y val="-3.575512957069954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5002062798700204E-2"/>
              <c:y val="-3.082084204199462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4068069810436547E-2"/>
              <c:y val="3.86720131419456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7.7047816999602616E-3"/>
              <c:y val="-6.053819757258780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6443361357696544E-3"/>
              <c:y val="-3.00065477084344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0530680029815982E-2"/>
          <c:y val="1.6598165399717878E-2"/>
          <c:w val="0.98161621734844573"/>
          <c:h val="0.76354989960181596"/>
        </c:manualLayout>
      </c:layout>
      <c:lineChart>
        <c:grouping val="standard"/>
        <c:varyColors val="0"/>
        <c:ser>
          <c:idx val="0"/>
          <c:order val="0"/>
          <c:tx>
            <c:strRef>
              <c:f>DATOS!$L$3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720-44F6-8745-FBE12E63B120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720-44F6-8745-FBE12E63B120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20-44F6-8745-FBE12E63B120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F41-4D99-973F-87F70FA658F5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41-4D99-973F-87F70FA658F5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F41-4D99-973F-87F70FA658F5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20-44F6-8745-FBE12E63B120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0720-44F6-8745-FBE12E63B120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0720-44F6-8745-FBE12E63B120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0720-44F6-8745-FBE12E63B120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0720-44F6-8745-FBE12E63B120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720-44F6-8745-FBE12E63B120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20-44F6-8745-FBE12E63B120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720-44F6-8745-FBE12E63B120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20-44F6-8745-FBE12E63B120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0720-44F6-8745-FBE12E63B12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0720-44F6-8745-FBE12E63B120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0720-44F6-8745-FBE12E63B120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0720-44F6-8745-FBE12E63B120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20-44F6-8745-FBE12E63B120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0720-44F6-8745-FBE12E63B120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0720-44F6-8745-FBE12E63B120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0720-44F6-8745-FBE12E63B120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0720-44F6-8745-FBE12E63B120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D8E0-48DE-A7D4-F766995F8E03}"/>
              </c:ext>
            </c:extLst>
          </c:dPt>
          <c:dPt>
            <c:idx val="2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0720-44F6-8745-FBE12E63B120}"/>
              </c:ext>
            </c:extLst>
          </c:dPt>
          <c:dPt>
            <c:idx val="2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0720-44F6-8745-FBE12E63B120}"/>
              </c:ext>
            </c:extLst>
          </c:dPt>
          <c:dPt>
            <c:idx val="2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20-44F6-8745-FBE12E63B120}"/>
              </c:ext>
            </c:extLst>
          </c:dPt>
          <c:dPt>
            <c:idx val="2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0720-44F6-8745-FBE12E63B120}"/>
              </c:ext>
            </c:extLst>
          </c:dPt>
          <c:dPt>
            <c:idx val="2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0720-44F6-8745-FBE12E63B120}"/>
              </c:ext>
            </c:extLst>
          </c:dPt>
          <c:dPt>
            <c:idx val="3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20-44F6-8745-FBE12E63B120}"/>
              </c:ext>
            </c:extLst>
          </c:dPt>
          <c:dPt>
            <c:idx val="3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0720-44F6-8745-FBE12E63B120}"/>
              </c:ext>
            </c:extLst>
          </c:dPt>
          <c:dPt>
            <c:idx val="3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20-44F6-8745-FBE12E63B120}"/>
              </c:ext>
            </c:extLst>
          </c:dPt>
          <c:dPt>
            <c:idx val="3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0720-44F6-8745-FBE12E63B120}"/>
              </c:ext>
            </c:extLst>
          </c:dPt>
          <c:dPt>
            <c:idx val="3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0720-44F6-8745-FBE12E63B120}"/>
              </c:ext>
            </c:extLst>
          </c:dPt>
          <c:dPt>
            <c:idx val="3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20-44F6-8745-FBE12E63B120}"/>
              </c:ext>
            </c:extLst>
          </c:dPt>
          <c:dPt>
            <c:idx val="3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0720-44F6-8745-FBE12E63B120}"/>
              </c:ext>
            </c:extLst>
          </c:dPt>
          <c:dPt>
            <c:idx val="3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20-44F6-8745-FBE12E63B120}"/>
              </c:ext>
            </c:extLst>
          </c:dPt>
          <c:dPt>
            <c:idx val="3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C-2EF5-4A46-B781-5EDDE22359F1}"/>
              </c:ext>
            </c:extLst>
          </c:dPt>
          <c:dPt>
            <c:idx val="3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E-7D65-4F4F-AB80-41663E728724}"/>
              </c:ext>
            </c:extLst>
          </c:dPt>
          <c:dLbls>
            <c:dLbl>
              <c:idx val="0"/>
              <c:layout>
                <c:manualLayout>
                  <c:x val="-9.9823362498261954E-4"/>
                  <c:y val="1.9239692257605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20-44F6-8745-FBE12E63B120}"/>
                </c:ext>
              </c:extLst>
            </c:dLbl>
            <c:dLbl>
              <c:idx val="1"/>
              <c:layout>
                <c:manualLayout>
                  <c:x val="-3.8934805844738844E-2"/>
                  <c:y val="-3.5685867423187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20-44F6-8745-FBE12E63B120}"/>
                </c:ext>
              </c:extLst>
            </c:dLbl>
            <c:dLbl>
              <c:idx val="2"/>
              <c:layout>
                <c:manualLayout>
                  <c:x val="-3.6050002029738033E-3"/>
                  <c:y val="-3.5685867423187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20-44F6-8745-FBE12E63B120}"/>
                </c:ext>
              </c:extLst>
            </c:dLbl>
            <c:dLbl>
              <c:idx val="3"/>
              <c:layout>
                <c:manualLayout>
                  <c:x val="-3.7603730431831406E-2"/>
                  <c:y val="3.3311915285351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41-4D99-973F-87F70FA658F5}"/>
                </c:ext>
              </c:extLst>
            </c:dLbl>
            <c:dLbl>
              <c:idx val="4"/>
              <c:layout>
                <c:manualLayout>
                  <c:x val="-2.9756218913160024E-2"/>
                  <c:y val="-3.5551347381029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41-4D99-973F-87F70FA658F5}"/>
                </c:ext>
              </c:extLst>
            </c:dLbl>
            <c:dLbl>
              <c:idx val="5"/>
              <c:layout>
                <c:manualLayout>
                  <c:x val="-1.5361098638468237E-2"/>
                  <c:y val="-3.07165442205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41-4D99-973F-87F70FA658F5}"/>
                </c:ext>
              </c:extLst>
            </c:dLbl>
            <c:dLbl>
              <c:idx val="6"/>
              <c:layout>
                <c:manualLayout>
                  <c:x val="-1.2764579443431408E-2"/>
                  <c:y val="-3.3223502824157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20-44F6-8745-FBE12E63B120}"/>
                </c:ext>
              </c:extLst>
            </c:dLbl>
            <c:dLbl>
              <c:idx val="7"/>
              <c:layout>
                <c:manualLayout>
                  <c:x val="-1.4068069810436547E-2"/>
                  <c:y val="3.8672013141945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720-44F6-8745-FBE12E63B120}"/>
                </c:ext>
              </c:extLst>
            </c:dLbl>
            <c:dLbl>
              <c:idx val="8"/>
              <c:layout>
                <c:manualLayout>
                  <c:x val="-3.5002062798700204E-2"/>
                  <c:y val="-3.0820842041994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720-44F6-8745-FBE12E63B120}"/>
                </c:ext>
              </c:extLst>
            </c:dLbl>
            <c:dLbl>
              <c:idx val="9"/>
              <c:layout>
                <c:manualLayout>
                  <c:x val="-3.5002062798700204E-2"/>
                  <c:y val="-3.5755129570699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720-44F6-8745-FBE12E63B120}"/>
                </c:ext>
              </c:extLst>
            </c:dLbl>
            <c:dLbl>
              <c:idx val="10"/>
              <c:layout>
                <c:manualLayout>
                  <c:x val="-1.9303160331222119E-2"/>
                  <c:y val="-4.3156560863756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720-44F6-8745-FBE12E63B120}"/>
                </c:ext>
              </c:extLst>
            </c:dLbl>
            <c:dLbl>
              <c:idx val="11"/>
              <c:layout>
                <c:manualLayout>
                  <c:x val="-1.1456068123366036E-2"/>
                  <c:y val="-3.32235028241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20-44F6-8745-FBE12E63B120}"/>
                </c:ext>
              </c:extLst>
            </c:dLbl>
            <c:dLbl>
              <c:idx val="12"/>
              <c:layout>
                <c:manualLayout>
                  <c:x val="-3.8934805844738844E-2"/>
                  <c:y val="3.3260341349654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20-44F6-8745-FBE12E63B120}"/>
                </c:ext>
              </c:extLst>
            </c:dLbl>
            <c:dLbl>
              <c:idx val="13"/>
              <c:layout>
                <c:manualLayout>
                  <c:x val="-3.5009271884542732E-2"/>
                  <c:y val="-3.0761138225127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20-44F6-8745-FBE12E63B120}"/>
                </c:ext>
              </c:extLst>
            </c:dLbl>
            <c:dLbl>
              <c:idx val="14"/>
              <c:layout>
                <c:manualLayout>
                  <c:x val="-3.2392249244412037E-2"/>
                  <c:y val="-3.0761138225127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20-44F6-8745-FBE12E63B120}"/>
                </c:ext>
              </c:extLst>
            </c:dLbl>
            <c:dLbl>
              <c:idx val="15"/>
              <c:layout>
                <c:manualLayout>
                  <c:x val="-2.977522660428129E-2"/>
                  <c:y val="3.8185070547715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720-44F6-8745-FBE12E63B120}"/>
                </c:ext>
              </c:extLst>
            </c:dLbl>
            <c:dLbl>
              <c:idx val="16"/>
              <c:layout>
                <c:manualLayout>
                  <c:x val="-2.7158203964150498E-2"/>
                  <c:y val="-4.7997690418338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720-44F6-8745-FBE12E63B120}"/>
                </c:ext>
              </c:extLst>
            </c:dLbl>
            <c:dLbl>
              <c:idx val="17"/>
              <c:layout>
                <c:manualLayout>
                  <c:x val="-1.1456068123366036E-2"/>
                  <c:y val="-3.5685867423187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720-44F6-8745-FBE12E63B120}"/>
                </c:ext>
              </c:extLst>
            </c:dLbl>
            <c:dLbl>
              <c:idx val="18"/>
              <c:layout>
                <c:manualLayout>
                  <c:x val="-4.809220735942709E-2"/>
                  <c:y val="3.0812294457299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720-44F6-8745-FBE12E63B120}"/>
                </c:ext>
              </c:extLst>
            </c:dLbl>
            <c:dLbl>
              <c:idx val="19"/>
              <c:layout>
                <c:manualLayout>
                  <c:x val="-3.5009271884542732E-2"/>
                  <c:y val="3.572270594868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20-44F6-8745-FBE12E63B120}"/>
                </c:ext>
              </c:extLst>
            </c:dLbl>
            <c:dLbl>
              <c:idx val="20"/>
              <c:layout>
                <c:manualLayout>
                  <c:x val="-3.7626294524673476E-2"/>
                  <c:y val="-3.814823202221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720-44F6-8745-FBE12E63B120}"/>
                </c:ext>
              </c:extLst>
            </c:dLbl>
            <c:dLbl>
              <c:idx val="21"/>
              <c:layout>
                <c:manualLayout>
                  <c:x val="-3.7626294524673524E-2"/>
                  <c:y val="-3.0761138225127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720-44F6-8745-FBE12E63B120}"/>
                </c:ext>
              </c:extLst>
            </c:dLbl>
            <c:dLbl>
              <c:idx val="22"/>
              <c:layout>
                <c:manualLayout>
                  <c:x val="-1.5381602083562151E-2"/>
                  <c:y val="-3.0761138225127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720-44F6-8745-FBE12E63B120}"/>
                </c:ext>
              </c:extLst>
            </c:dLbl>
            <c:dLbl>
              <c:idx val="23"/>
              <c:layout>
                <c:manualLayout>
                  <c:x val="-4.2859364619971883E-2"/>
                  <c:y val="4.0804476838518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720-44F6-8745-FBE12E63B120}"/>
                </c:ext>
              </c:extLst>
            </c:dLbl>
            <c:dLbl>
              <c:idx val="24"/>
              <c:layout>
                <c:manualLayout>
                  <c:x val="-7.517346017581859E-3"/>
                  <c:y val="3.3332467304839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0-48DE-A7D4-F766995F8E03}"/>
                </c:ext>
              </c:extLst>
            </c:dLbl>
            <c:dLbl>
              <c:idx val="25"/>
              <c:layout>
                <c:manualLayout>
                  <c:x val="-3.6317783204608101E-2"/>
                  <c:y val="-4.0610596621248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720-44F6-8745-FBE12E63B120}"/>
                </c:ext>
              </c:extLst>
            </c:dLbl>
            <c:dLbl>
              <c:idx val="26"/>
              <c:layout>
                <c:manualLayout>
                  <c:x val="-1.5381602083562151E-2"/>
                  <c:y val="-3.8148232022217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720-44F6-8745-FBE12E63B120}"/>
                </c:ext>
              </c:extLst>
            </c:dLbl>
            <c:dLbl>
              <c:idx val="27"/>
              <c:layout>
                <c:manualLayout>
                  <c:x val="-3.2392249244412086E-2"/>
                  <c:y val="4.3109799745775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720-44F6-8745-FBE12E63B120}"/>
                </c:ext>
              </c:extLst>
            </c:dLbl>
            <c:dLbl>
              <c:idx val="28"/>
              <c:layout>
                <c:manualLayout>
                  <c:x val="-3.5009271884542732E-2"/>
                  <c:y val="-3.0761138225127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720-44F6-8745-FBE12E63B120}"/>
                </c:ext>
              </c:extLst>
            </c:dLbl>
            <c:dLbl>
              <c:idx val="29"/>
              <c:layout>
                <c:manualLayout>
                  <c:x val="-1.669011340362762E-2"/>
                  <c:y val="2.833561215159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720-44F6-8745-FBE12E63B120}"/>
                </c:ext>
              </c:extLst>
            </c:dLbl>
            <c:dLbl>
              <c:idx val="30"/>
              <c:layout>
                <c:manualLayout>
                  <c:x val="-1.407309076349678E-2"/>
                  <c:y val="-3.32235028241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720-44F6-8745-FBE12E63B120}"/>
                </c:ext>
              </c:extLst>
            </c:dLbl>
            <c:dLbl>
              <c:idx val="31"/>
              <c:layout>
                <c:manualLayout>
                  <c:x val="-1.0147556803300662E-2"/>
                  <c:y val="3.0797976750624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20-44F6-8745-FBE12E63B120}"/>
                </c:ext>
              </c:extLst>
            </c:dLbl>
            <c:dLbl>
              <c:idx val="32"/>
              <c:layout>
                <c:manualLayout>
                  <c:x val="-9.8797756284296333E-4"/>
                  <c:y val="1.356142455741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720-44F6-8745-FBE12E63B120}"/>
                </c:ext>
              </c:extLst>
            </c:dLbl>
            <c:dLbl>
              <c:idx val="33"/>
              <c:layout>
                <c:manualLayout>
                  <c:x val="-3.6317783204608101E-2"/>
                  <c:y val="-4.307296122027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720-44F6-8745-FBE12E63B120}"/>
                </c:ext>
              </c:extLst>
            </c:dLbl>
            <c:dLbl>
              <c:idx val="34"/>
              <c:layout>
                <c:manualLayout>
                  <c:x val="2.9375563973530567E-3"/>
                  <c:y val="-3.5685867423187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720-44F6-8745-FBE12E63B120}"/>
                </c:ext>
              </c:extLst>
            </c:dLbl>
            <c:dLbl>
              <c:idx val="35"/>
              <c:layout>
                <c:manualLayout>
                  <c:x val="-1.014755680330076E-2"/>
                  <c:y val="3.0797976750624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720-44F6-8745-FBE12E63B120}"/>
                </c:ext>
              </c:extLst>
            </c:dLbl>
            <c:dLbl>
              <c:idx val="36"/>
              <c:layout>
                <c:manualLayout>
                  <c:x val="1.0788624317745289E-2"/>
                  <c:y val="-1.1062221432886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720-44F6-8745-FBE12E63B120}"/>
                </c:ext>
              </c:extLst>
            </c:dLbl>
            <c:dLbl>
              <c:idx val="37"/>
              <c:layout>
                <c:manualLayout>
                  <c:x val="-2.3686861749615519E-2"/>
                  <c:y val="-4.5993446928562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720-44F6-8745-FBE12E63B120}"/>
                </c:ext>
              </c:extLst>
            </c:dLbl>
            <c:dLbl>
              <c:idx val="38"/>
              <c:layout>
                <c:manualLayout>
                  <c:x val="-7.7047816999602616E-3"/>
                  <c:y val="-6.0538197572587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2EF5-4A46-B781-5EDDE22359F1}"/>
                </c:ext>
              </c:extLst>
            </c:dLbl>
            <c:dLbl>
              <c:idx val="39"/>
              <c:layout>
                <c:manualLayout>
                  <c:x val="-3.6443361357696544E-3"/>
                  <c:y val="-3.0006547708434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7D65-4F4F-AB80-41663E7287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multiLvlStrRef>
              <c:f>DATOS!$K$4:$K$56</c:f>
              <c:multiLvlStrCache>
                <c:ptCount val="48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  <c:pt idx="36">
                    <c:v>2024</c:v>
                  </c:pt>
                </c:lvl>
              </c:multiLvlStrCache>
            </c:multiLvlStrRef>
          </c:cat>
          <c:val>
            <c:numRef>
              <c:f>DATOS!$L$4:$L$56</c:f>
              <c:numCache>
                <c:formatCode>#,##0</c:formatCode>
                <c:ptCount val="48"/>
                <c:pt idx="0">
                  <c:v>5991</c:v>
                </c:pt>
                <c:pt idx="1">
                  <c:v>7965</c:v>
                </c:pt>
                <c:pt idx="2">
                  <c:v>9012</c:v>
                </c:pt>
                <c:pt idx="3">
                  <c:v>7489</c:v>
                </c:pt>
                <c:pt idx="4">
                  <c:v>7384</c:v>
                </c:pt>
                <c:pt idx="5">
                  <c:v>7382</c:v>
                </c:pt>
                <c:pt idx="6">
                  <c:v>6791</c:v>
                </c:pt>
                <c:pt idx="7">
                  <c:v>4170</c:v>
                </c:pt>
                <c:pt idx="8">
                  <c:v>5777</c:v>
                </c:pt>
                <c:pt idx="9">
                  <c:v>6590</c:v>
                </c:pt>
                <c:pt idx="10">
                  <c:v>6978</c:v>
                </c:pt>
                <c:pt idx="11">
                  <c:v>5771</c:v>
                </c:pt>
                <c:pt idx="12">
                  <c:v>5228</c:v>
                </c:pt>
                <c:pt idx="13">
                  <c:v>7084</c:v>
                </c:pt>
                <c:pt idx="14">
                  <c:v>7613</c:v>
                </c:pt>
                <c:pt idx="15">
                  <c:v>5026</c:v>
                </c:pt>
                <c:pt idx="16">
                  <c:v>6527</c:v>
                </c:pt>
                <c:pt idx="17">
                  <c:v>6100</c:v>
                </c:pt>
                <c:pt idx="18">
                  <c:v>5598</c:v>
                </c:pt>
                <c:pt idx="19">
                  <c:v>4007</c:v>
                </c:pt>
                <c:pt idx="20">
                  <c:v>5969</c:v>
                </c:pt>
                <c:pt idx="21">
                  <c:v>6589</c:v>
                </c:pt>
                <c:pt idx="22">
                  <c:v>6889</c:v>
                </c:pt>
                <c:pt idx="23">
                  <c:v>5918</c:v>
                </c:pt>
                <c:pt idx="24">
                  <c:v>5893</c:v>
                </c:pt>
                <c:pt idx="25">
                  <c:v>7015</c:v>
                </c:pt>
                <c:pt idx="26">
                  <c:v>8434</c:v>
                </c:pt>
                <c:pt idx="27">
                  <c:v>5520</c:v>
                </c:pt>
                <c:pt idx="28">
                  <c:v>7678</c:v>
                </c:pt>
                <c:pt idx="29">
                  <c:v>6913</c:v>
                </c:pt>
                <c:pt idx="30">
                  <c:v>7434</c:v>
                </c:pt>
                <c:pt idx="31">
                  <c:v>5294</c:v>
                </c:pt>
                <c:pt idx="32">
                  <c:v>7093</c:v>
                </c:pt>
                <c:pt idx="33">
                  <c:v>7439</c:v>
                </c:pt>
                <c:pt idx="34">
                  <c:v>7812</c:v>
                </c:pt>
                <c:pt idx="35">
                  <c:v>6224</c:v>
                </c:pt>
                <c:pt idx="36">
                  <c:v>6844</c:v>
                </c:pt>
                <c:pt idx="37">
                  <c:v>7850</c:v>
                </c:pt>
                <c:pt idx="38">
                  <c:v>7746</c:v>
                </c:pt>
                <c:pt idx="39">
                  <c:v>7274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82-4720-90F5-5AF55CD89A3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824816"/>
        <c:axId val="666824488"/>
      </c:lineChart>
      <c:catAx>
        <c:axId val="66682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66824488"/>
        <c:crosses val="autoZero"/>
        <c:auto val="1"/>
        <c:lblAlgn val="ctr"/>
        <c:lblOffset val="100"/>
        <c:noMultiLvlLbl val="0"/>
      </c:catAx>
      <c:valAx>
        <c:axId val="6668244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6682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DE NOMBRES COMERCIALES </a:t>
            </a:r>
          </a:p>
        </c:rich>
      </c:tx>
      <c:layout>
        <c:manualLayout>
          <c:xMode val="edge"/>
          <c:yMode val="edge"/>
          <c:x val="0.30700340880626437"/>
          <c:y val="4.2328031732936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057090884987984"/>
          <c:y val="0.14832033863414129"/>
          <c:w val="0.83673351860429213"/>
          <c:h val="0.5544693240845685"/>
        </c:manualLayout>
      </c:layout>
      <c:lineChart>
        <c:grouping val="standard"/>
        <c:varyColors val="0"/>
        <c:ser>
          <c:idx val="0"/>
          <c:order val="0"/>
          <c:tx>
            <c:strRef>
              <c:f>'Marcas y NC'!$D$55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'Marcas y NC'!$C$57:$C$68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NC'!$D$57:$D$68</c:f>
              <c:numCache>
                <c:formatCode>#,##0</c:formatCode>
                <c:ptCount val="12"/>
                <c:pt idx="0">
                  <c:v>958</c:v>
                </c:pt>
                <c:pt idx="1">
                  <c:v>1325</c:v>
                </c:pt>
                <c:pt idx="2">
                  <c:v>1399</c:v>
                </c:pt>
                <c:pt idx="3">
                  <c:v>1133</c:v>
                </c:pt>
                <c:pt idx="4">
                  <c:v>1226</c:v>
                </c:pt>
                <c:pt idx="5">
                  <c:v>1039</c:v>
                </c:pt>
                <c:pt idx="6">
                  <c:v>920</c:v>
                </c:pt>
                <c:pt idx="7">
                  <c:v>807</c:v>
                </c:pt>
                <c:pt idx="8">
                  <c:v>1057</c:v>
                </c:pt>
                <c:pt idx="9">
                  <c:v>1070</c:v>
                </c:pt>
                <c:pt idx="10">
                  <c:v>1156</c:v>
                </c:pt>
                <c:pt idx="11">
                  <c:v>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7-45E3-AE6C-70E1820C1583}"/>
            </c:ext>
          </c:extLst>
        </c:ser>
        <c:ser>
          <c:idx val="1"/>
          <c:order val="1"/>
          <c:tx>
            <c:strRef>
              <c:f>'Marcas y NC'!$E$55:$F$55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'Marcas y NC'!$C$57:$C$68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NC'!$E$57:$E$68</c:f>
              <c:numCache>
                <c:formatCode>#,##0</c:formatCode>
                <c:ptCount val="12"/>
                <c:pt idx="0">
                  <c:v>987</c:v>
                </c:pt>
                <c:pt idx="1">
                  <c:v>1157</c:v>
                </c:pt>
                <c:pt idx="2">
                  <c:v>1265</c:v>
                </c:pt>
                <c:pt idx="3">
                  <c:v>969</c:v>
                </c:pt>
                <c:pt idx="4">
                  <c:v>1034</c:v>
                </c:pt>
                <c:pt idx="5">
                  <c:v>975</c:v>
                </c:pt>
                <c:pt idx="6">
                  <c:v>877</c:v>
                </c:pt>
                <c:pt idx="7">
                  <c:v>808</c:v>
                </c:pt>
                <c:pt idx="8">
                  <c:v>1084</c:v>
                </c:pt>
                <c:pt idx="9">
                  <c:v>1083</c:v>
                </c:pt>
                <c:pt idx="10">
                  <c:v>1251</c:v>
                </c:pt>
                <c:pt idx="11">
                  <c:v>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47-45E3-AE6C-70E1820C1583}"/>
            </c:ext>
          </c:extLst>
        </c:ser>
        <c:ser>
          <c:idx val="2"/>
          <c:order val="2"/>
          <c:tx>
            <c:strRef>
              <c:f>'Marcas y NC'!$G$55:$H$55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'Marcas y NC'!$C$57:$C$68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NC'!$G$57:$G$68</c:f>
              <c:numCache>
                <c:formatCode>#,##0</c:formatCode>
                <c:ptCount val="12"/>
                <c:pt idx="0">
                  <c:v>1204</c:v>
                </c:pt>
                <c:pt idx="1">
                  <c:v>1252</c:v>
                </c:pt>
                <c:pt idx="2">
                  <c:v>1449</c:v>
                </c:pt>
                <c:pt idx="3">
                  <c:v>1126</c:v>
                </c:pt>
                <c:pt idx="4">
                  <c:v>1453</c:v>
                </c:pt>
                <c:pt idx="5">
                  <c:v>1293</c:v>
                </c:pt>
                <c:pt idx="6">
                  <c:v>1139</c:v>
                </c:pt>
                <c:pt idx="7">
                  <c:v>962</c:v>
                </c:pt>
                <c:pt idx="8">
                  <c:v>1224</c:v>
                </c:pt>
                <c:pt idx="9">
                  <c:v>1453</c:v>
                </c:pt>
                <c:pt idx="10">
                  <c:v>1462</c:v>
                </c:pt>
                <c:pt idx="11">
                  <c:v>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47-45E3-AE6C-70E1820C1583}"/>
            </c:ext>
          </c:extLst>
        </c:ser>
        <c:ser>
          <c:idx val="3"/>
          <c:order val="3"/>
          <c:tx>
            <c:strRef>
              <c:f>'Marcas y NC'!$I$55:$J$55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'Marcas y NC'!$C$57:$C$68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NC'!$I$57:$I$68</c:f>
              <c:numCache>
                <c:formatCode>#,##0</c:formatCode>
                <c:ptCount val="12"/>
                <c:pt idx="0">
                  <c:v>1361</c:v>
                </c:pt>
                <c:pt idx="1">
                  <c:v>1484</c:v>
                </c:pt>
                <c:pt idx="2">
                  <c:v>1438</c:v>
                </c:pt>
                <c:pt idx="3">
                  <c:v>1296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47-45E3-AE6C-70E1820C1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  <c:max val="1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0" baseline="0">
                    <a:solidFill>
                      <a:schemeClr val="tx1"/>
                    </a:solidFill>
                  </a:rPr>
                  <a:t>Nº Solcitudes</a:t>
                </a:r>
              </a:p>
            </c:rich>
          </c:tx>
          <c:layout>
            <c:manualLayout>
              <c:xMode val="edge"/>
              <c:yMode val="edge"/>
              <c:x val="1.5993361123977149E-2"/>
              <c:y val="0.322979574771962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22373240689311"/>
          <c:y val="0.88164256735610924"/>
          <c:w val="0.41075187969924815"/>
          <c:h val="6.994530954545531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CONCESIONES DE MARCAS NACIONALES </a:t>
            </a:r>
          </a:p>
        </c:rich>
      </c:tx>
      <c:layout>
        <c:manualLayout>
          <c:xMode val="edge"/>
          <c:yMode val="edge"/>
          <c:x val="0.29985377356744369"/>
          <c:y val="3.92927339778730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151437569307074E-2"/>
          <c:y val="0.14754629629629629"/>
          <c:w val="0.88932075400504917"/>
          <c:h val="0.56453354869102912"/>
        </c:manualLayout>
      </c:layout>
      <c:lineChart>
        <c:grouping val="standard"/>
        <c:varyColors val="0"/>
        <c:ser>
          <c:idx val="0"/>
          <c:order val="0"/>
          <c:tx>
            <c:strRef>
              <c:f>'Marcas y NC'!$O$7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'Marcas y NC'!$N$9:$N$20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NC'!$O$9:$O$20</c:f>
              <c:numCache>
                <c:formatCode>#,##0</c:formatCode>
                <c:ptCount val="12"/>
                <c:pt idx="0">
                  <c:v>1226</c:v>
                </c:pt>
                <c:pt idx="1">
                  <c:v>2755</c:v>
                </c:pt>
                <c:pt idx="2">
                  <c:v>5405</c:v>
                </c:pt>
                <c:pt idx="3">
                  <c:v>4640</c:v>
                </c:pt>
                <c:pt idx="4">
                  <c:v>4203</c:v>
                </c:pt>
                <c:pt idx="5">
                  <c:v>3636</c:v>
                </c:pt>
                <c:pt idx="6">
                  <c:v>3226</c:v>
                </c:pt>
                <c:pt idx="7">
                  <c:v>2027</c:v>
                </c:pt>
                <c:pt idx="8">
                  <c:v>2848</c:v>
                </c:pt>
                <c:pt idx="9">
                  <c:v>3512</c:v>
                </c:pt>
                <c:pt idx="10">
                  <c:v>4263</c:v>
                </c:pt>
                <c:pt idx="11">
                  <c:v>2790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A5-409D-A867-F1131C7486D0}"/>
            </c:ext>
          </c:extLst>
        </c:ser>
        <c:ser>
          <c:idx val="1"/>
          <c:order val="1"/>
          <c:tx>
            <c:strRef>
              <c:f>'Marcas y NC'!$P$7:$Q$7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'Marcas y NC'!$N$9:$N$20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NC'!$P$9:$P$20</c:f>
              <c:numCache>
                <c:formatCode>#,##0</c:formatCode>
                <c:ptCount val="12"/>
                <c:pt idx="0">
                  <c:v>1685</c:v>
                </c:pt>
                <c:pt idx="1">
                  <c:v>4868</c:v>
                </c:pt>
                <c:pt idx="2">
                  <c:v>6414</c:v>
                </c:pt>
                <c:pt idx="3">
                  <c:v>4936</c:v>
                </c:pt>
                <c:pt idx="4">
                  <c:v>5922</c:v>
                </c:pt>
                <c:pt idx="5">
                  <c:v>4896</c:v>
                </c:pt>
                <c:pt idx="6">
                  <c:v>2423</c:v>
                </c:pt>
                <c:pt idx="7">
                  <c:v>2161</c:v>
                </c:pt>
                <c:pt idx="8">
                  <c:v>3873</c:v>
                </c:pt>
                <c:pt idx="9">
                  <c:v>4287</c:v>
                </c:pt>
                <c:pt idx="10">
                  <c:v>4673</c:v>
                </c:pt>
                <c:pt idx="11">
                  <c:v>2829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A5-409D-A867-F1131C7486D0}"/>
            </c:ext>
          </c:extLst>
        </c:ser>
        <c:ser>
          <c:idx val="5"/>
          <c:order val="3"/>
          <c:tx>
            <c:strRef>
              <c:f>'Marcas y NC'!$R$7:$S$7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'Marcas y NC'!$N$9:$N$20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NC'!$R$9:$R$20</c:f>
              <c:numCache>
                <c:formatCode>#,##0</c:formatCode>
                <c:ptCount val="12"/>
                <c:pt idx="0">
                  <c:v>1665</c:v>
                </c:pt>
                <c:pt idx="1">
                  <c:v>3645</c:v>
                </c:pt>
                <c:pt idx="2">
                  <c:v>5982</c:v>
                </c:pt>
                <c:pt idx="3">
                  <c:v>4521</c:v>
                </c:pt>
                <c:pt idx="4">
                  <c:v>5084</c:v>
                </c:pt>
                <c:pt idx="5">
                  <c:v>3273</c:v>
                </c:pt>
                <c:pt idx="6">
                  <c:v>1948</c:v>
                </c:pt>
                <c:pt idx="7">
                  <c:v>1575</c:v>
                </c:pt>
                <c:pt idx="8">
                  <c:v>2281</c:v>
                </c:pt>
                <c:pt idx="9">
                  <c:v>5144</c:v>
                </c:pt>
                <c:pt idx="10">
                  <c:v>4358</c:v>
                </c:pt>
                <c:pt idx="11">
                  <c:v>2665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A5-409D-A867-F1131C7486D0}"/>
            </c:ext>
          </c:extLst>
        </c:ser>
        <c:ser>
          <c:idx val="4"/>
          <c:order val="5"/>
          <c:tx>
            <c:strRef>
              <c:f>'Marcas y NC'!$T$7:$U$7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'Marcas y NC'!$N$9:$N$20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NC'!$T$9:$T$20</c:f>
              <c:numCache>
                <c:formatCode>#,##0</c:formatCode>
                <c:ptCount val="12"/>
                <c:pt idx="0">
                  <c:v>1405</c:v>
                </c:pt>
                <c:pt idx="1">
                  <c:v>2718</c:v>
                </c:pt>
                <c:pt idx="2">
                  <c:v>3443</c:v>
                </c:pt>
                <c:pt idx="3">
                  <c:v>4006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EA5-409D-A867-F1131C748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09040"/>
        <c:axId val="511205760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'Marcas y NC'!$Q$7:$Q$8</c15:sqref>
                        </c15:formulaRef>
                      </c:ext>
                    </c:extLst>
                    <c:strCache>
                      <c:ptCount val="2"/>
                      <c:pt idx="0">
                        <c:v>2022</c:v>
                      </c:pt>
                      <c:pt idx="1">
                        <c:v>% Mens.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C99FF"/>
                    </a:solidFill>
                    <a:ln w="9525">
                      <a:solidFill>
                        <a:srgbClr val="CC99FF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'Marcas y NC'!$N$9:$N$20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'Marcas y NC'!$Q$9:$Q$20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0.37438825448613366</c:v>
                      </c:pt>
                      <c:pt idx="1">
                        <c:v>0.76696914700544472</c:v>
                      </c:pt>
                      <c:pt idx="2">
                        <c:v>0.18667900092506939</c:v>
                      </c:pt>
                      <c:pt idx="3">
                        <c:v>6.3793103448275934E-2</c:v>
                      </c:pt>
                      <c:pt idx="4">
                        <c:v>0.4089935760171306</c:v>
                      </c:pt>
                      <c:pt idx="5">
                        <c:v>0.34653465346534662</c:v>
                      </c:pt>
                      <c:pt idx="6">
                        <c:v>-0.24891506509609418</c:v>
                      </c:pt>
                      <c:pt idx="7">
                        <c:v>6.6107548100641234E-2</c:v>
                      </c:pt>
                      <c:pt idx="8">
                        <c:v>0.3599016853932584</c:v>
                      </c:pt>
                      <c:pt idx="9">
                        <c:v>0.22067198177676528</c:v>
                      </c:pt>
                      <c:pt idx="10">
                        <c:v>9.6176401595120753E-2</c:v>
                      </c:pt>
                      <c:pt idx="11">
                        <c:v>1.3978494623655857E-2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EA5-409D-A867-F1131C7486D0}"/>
                  </c:ext>
                </c:extLst>
              </c15:ser>
            </c15:filteredLineSeries>
            <c15:filteredLine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NC'!$S$7:$S$8</c15:sqref>
                        </c15:formulaRef>
                      </c:ext>
                    </c:extLst>
                    <c:strCache>
                      <c:ptCount val="2"/>
                      <c:pt idx="0">
                        <c:v>2023</c:v>
                      </c:pt>
                      <c:pt idx="1">
                        <c:v>% Mens.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NC'!$N$9:$N$20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NC'!$S$9:$S$20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-1.1869436201780381E-2</c:v>
                      </c:pt>
                      <c:pt idx="1">
                        <c:v>-0.25123253903040266</c:v>
                      </c:pt>
                      <c:pt idx="2">
                        <c:v>-6.7352666043030918E-2</c:v>
                      </c:pt>
                      <c:pt idx="3">
                        <c:v>-8.4076175040518675E-2</c:v>
                      </c:pt>
                      <c:pt idx="4">
                        <c:v>-0.14150624788922661</c:v>
                      </c:pt>
                      <c:pt idx="5">
                        <c:v>-0.33149509803921573</c:v>
                      </c:pt>
                      <c:pt idx="6">
                        <c:v>-0.19603796945934793</c:v>
                      </c:pt>
                      <c:pt idx="7">
                        <c:v>-0.2711707542804257</c:v>
                      </c:pt>
                      <c:pt idx="8">
                        <c:v>-0.41105086496256127</c:v>
                      </c:pt>
                      <c:pt idx="9">
                        <c:v>0.19990669465826927</c:v>
                      </c:pt>
                      <c:pt idx="10">
                        <c:v>-6.7408517012625735E-2</c:v>
                      </c:pt>
                      <c:pt idx="11">
                        <c:v>-5.7971014492753659E-2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EA5-409D-A867-F1131C7486D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NC'!$U$7:$U$8</c15:sqref>
                        </c15:formulaRef>
                      </c:ext>
                    </c:extLst>
                    <c:strCache>
                      <c:ptCount val="2"/>
                      <c:pt idx="0">
                        <c:v>2024*</c:v>
                      </c:pt>
                      <c:pt idx="1">
                        <c:v>% Mens **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NC'!$N$9:$N$20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NC'!$U$9:$U$20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-0.15615615615615619</c:v>
                      </c:pt>
                      <c:pt idx="1">
                        <c:v>-0.25432098765432098</c:v>
                      </c:pt>
                      <c:pt idx="2">
                        <c:v>-0.42443998662654625</c:v>
                      </c:pt>
                      <c:pt idx="3">
                        <c:v>-0.11391285113912852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EA5-409D-A867-F1131C7486D0}"/>
                  </c:ext>
                </c:extLst>
              </c15:ser>
            </c15:filteredLineSeries>
          </c:ext>
        </c:extLst>
      </c:lineChart>
      <c:catAx>
        <c:axId val="51120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205760"/>
        <c:crosses val="autoZero"/>
        <c:auto val="1"/>
        <c:lblAlgn val="ctr"/>
        <c:lblOffset val="100"/>
        <c:noMultiLvlLbl val="0"/>
      </c:catAx>
      <c:valAx>
        <c:axId val="5112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209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59633360357461"/>
          <c:y val="0.87297278979368087"/>
          <c:w val="0.39979017432411917"/>
          <c:h val="6.6306926873156619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CONCESIONES DE NOMBRES COMERCIALES </a:t>
            </a:r>
          </a:p>
        </c:rich>
      </c:tx>
      <c:layout>
        <c:manualLayout>
          <c:xMode val="edge"/>
          <c:yMode val="edge"/>
          <c:x val="0.28404966571155682"/>
          <c:y val="3.95327942497753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709955189224851"/>
          <c:y val="0.14015041389057137"/>
          <c:w val="0.83673351860429213"/>
          <c:h val="0.56857072111269114"/>
        </c:manualLayout>
      </c:layout>
      <c:lineChart>
        <c:grouping val="standard"/>
        <c:varyColors val="0"/>
        <c:ser>
          <c:idx val="0"/>
          <c:order val="0"/>
          <c:tx>
            <c:strRef>
              <c:f>'Marcas y NC'!$O$55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'Marcas y NC'!$N$57:$N$68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NC'!$O$57:$O$68</c:f>
              <c:numCache>
                <c:formatCode>#,##0</c:formatCode>
                <c:ptCount val="12"/>
                <c:pt idx="0">
                  <c:v>482</c:v>
                </c:pt>
                <c:pt idx="1">
                  <c:v>230</c:v>
                </c:pt>
                <c:pt idx="2">
                  <c:v>1273</c:v>
                </c:pt>
                <c:pt idx="3">
                  <c:v>1110</c:v>
                </c:pt>
                <c:pt idx="4">
                  <c:v>1165</c:v>
                </c:pt>
                <c:pt idx="5">
                  <c:v>854</c:v>
                </c:pt>
                <c:pt idx="6">
                  <c:v>654</c:v>
                </c:pt>
                <c:pt idx="7">
                  <c:v>513</c:v>
                </c:pt>
                <c:pt idx="8">
                  <c:v>760</c:v>
                </c:pt>
                <c:pt idx="9">
                  <c:v>864</c:v>
                </c:pt>
                <c:pt idx="10">
                  <c:v>1341</c:v>
                </c:pt>
                <c:pt idx="11">
                  <c:v>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8A-4F08-8A11-DB0005EA1DA3}"/>
            </c:ext>
          </c:extLst>
        </c:ser>
        <c:ser>
          <c:idx val="1"/>
          <c:order val="1"/>
          <c:tx>
            <c:strRef>
              <c:f>'Marcas y NC'!$P$55:$Q$55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'Marcas y NC'!$N$57:$N$68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NC'!$P$57:$P$68</c:f>
              <c:numCache>
                <c:formatCode>#,##0</c:formatCode>
                <c:ptCount val="12"/>
                <c:pt idx="0">
                  <c:v>797</c:v>
                </c:pt>
                <c:pt idx="1">
                  <c:v>2119</c:v>
                </c:pt>
                <c:pt idx="2">
                  <c:v>1239</c:v>
                </c:pt>
                <c:pt idx="3">
                  <c:v>132</c:v>
                </c:pt>
                <c:pt idx="4">
                  <c:v>1004</c:v>
                </c:pt>
                <c:pt idx="5">
                  <c:v>1379</c:v>
                </c:pt>
                <c:pt idx="6">
                  <c:v>269</c:v>
                </c:pt>
                <c:pt idx="7">
                  <c:v>499</c:v>
                </c:pt>
                <c:pt idx="8">
                  <c:v>713</c:v>
                </c:pt>
                <c:pt idx="9">
                  <c:v>1007</c:v>
                </c:pt>
                <c:pt idx="10">
                  <c:v>1827</c:v>
                </c:pt>
                <c:pt idx="11">
                  <c:v>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A-4F08-8A11-DB0005EA1DA3}"/>
            </c:ext>
          </c:extLst>
        </c:ser>
        <c:ser>
          <c:idx val="2"/>
          <c:order val="2"/>
          <c:tx>
            <c:strRef>
              <c:f>'Marcas y NC'!$R$55:$S$55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'Marcas y NC'!$N$57:$N$68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NC'!$R$57:$R$68</c:f>
              <c:numCache>
                <c:formatCode>#,##0</c:formatCode>
                <c:ptCount val="12"/>
                <c:pt idx="0">
                  <c:v>406</c:v>
                </c:pt>
                <c:pt idx="1">
                  <c:v>743</c:v>
                </c:pt>
                <c:pt idx="2">
                  <c:v>978</c:v>
                </c:pt>
                <c:pt idx="3">
                  <c:v>863</c:v>
                </c:pt>
                <c:pt idx="4">
                  <c:v>1701</c:v>
                </c:pt>
                <c:pt idx="5">
                  <c:v>1685</c:v>
                </c:pt>
                <c:pt idx="6">
                  <c:v>895</c:v>
                </c:pt>
                <c:pt idx="7">
                  <c:v>810</c:v>
                </c:pt>
                <c:pt idx="8">
                  <c:v>786</c:v>
                </c:pt>
                <c:pt idx="9">
                  <c:v>727</c:v>
                </c:pt>
                <c:pt idx="10">
                  <c:v>1060</c:v>
                </c:pt>
                <c:pt idx="11">
                  <c:v>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8A-4F08-8A11-DB0005EA1DA3}"/>
            </c:ext>
          </c:extLst>
        </c:ser>
        <c:ser>
          <c:idx val="3"/>
          <c:order val="3"/>
          <c:tx>
            <c:strRef>
              <c:f>'Marcas y NC'!$T$55:$U$55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'Marcas y NC'!$N$57:$N$68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NC'!$T$57:$T$68</c:f>
              <c:numCache>
                <c:formatCode>#,##0</c:formatCode>
                <c:ptCount val="12"/>
                <c:pt idx="0">
                  <c:v>1066</c:v>
                </c:pt>
                <c:pt idx="1">
                  <c:v>887</c:v>
                </c:pt>
                <c:pt idx="2">
                  <c:v>754</c:v>
                </c:pt>
                <c:pt idx="3">
                  <c:v>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8A-4F08-8A11-DB0005EA1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'Marcas y NC'!$N$57:$N$68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'Marcas y NC'!$Q$57:$Q$68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0.65352697095435675</c:v>
                      </c:pt>
                      <c:pt idx="1">
                        <c:v>8.2130434782608699</c:v>
                      </c:pt>
                      <c:pt idx="2">
                        <c:v>-2.6708562450903361E-2</c:v>
                      </c:pt>
                      <c:pt idx="3">
                        <c:v>-0.88108108108108107</c:v>
                      </c:pt>
                      <c:pt idx="4">
                        <c:v>-0.13819742489270381</c:v>
                      </c:pt>
                      <c:pt idx="5">
                        <c:v>0.61475409836065564</c:v>
                      </c:pt>
                      <c:pt idx="6">
                        <c:v>-0.58868501529051986</c:v>
                      </c:pt>
                      <c:pt idx="7">
                        <c:v>-2.7290448343079921E-2</c:v>
                      </c:pt>
                      <c:pt idx="8">
                        <c:v>-6.184210526315792E-2</c:v>
                      </c:pt>
                      <c:pt idx="9">
                        <c:v>0.1655092592592593</c:v>
                      </c:pt>
                      <c:pt idx="10">
                        <c:v>0.36241610738255026</c:v>
                      </c:pt>
                      <c:pt idx="11">
                        <c:v>0.10148232611174457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048A-4F08-8A11-DB0005EA1DA3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NC'!$N$57:$N$68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NC'!$R$57:$R$68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406</c:v>
                      </c:pt>
                      <c:pt idx="1">
                        <c:v>743</c:v>
                      </c:pt>
                      <c:pt idx="2">
                        <c:v>978</c:v>
                      </c:pt>
                      <c:pt idx="3">
                        <c:v>863</c:v>
                      </c:pt>
                      <c:pt idx="4">
                        <c:v>1701</c:v>
                      </c:pt>
                      <c:pt idx="5">
                        <c:v>1685</c:v>
                      </c:pt>
                      <c:pt idx="6">
                        <c:v>895</c:v>
                      </c:pt>
                      <c:pt idx="7">
                        <c:v>810</c:v>
                      </c:pt>
                      <c:pt idx="8">
                        <c:v>786</c:v>
                      </c:pt>
                      <c:pt idx="9">
                        <c:v>727</c:v>
                      </c:pt>
                      <c:pt idx="10">
                        <c:v>1060</c:v>
                      </c:pt>
                      <c:pt idx="11">
                        <c:v>1076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48A-4F08-8A11-DB0005EA1DA3}"/>
                  </c:ext>
                </c:extLst>
              </c15:ser>
            </c15:filteredLineSeries>
            <c15:filteredLineSeries>
              <c15:ser>
                <c:idx val="6"/>
                <c:order val="6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NC'!$N$57:$N$68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NC'!$S$57:$S$68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-0.49058971141781682</c:v>
                      </c:pt>
                      <c:pt idx="1">
                        <c:v>-0.6493629070316187</c:v>
                      </c:pt>
                      <c:pt idx="2">
                        <c:v>-0.21065375302663436</c:v>
                      </c:pt>
                      <c:pt idx="3">
                        <c:v>5.5378787878787881</c:v>
                      </c:pt>
                      <c:pt idx="4">
                        <c:v>0.69422310756972117</c:v>
                      </c:pt>
                      <c:pt idx="5">
                        <c:v>0.22189992748368392</c:v>
                      </c:pt>
                      <c:pt idx="6">
                        <c:v>2.3271375464684017</c:v>
                      </c:pt>
                      <c:pt idx="7">
                        <c:v>0.62324649298597201</c:v>
                      </c:pt>
                      <c:pt idx="8">
                        <c:v>0.10238429172510521</c:v>
                      </c:pt>
                      <c:pt idx="9">
                        <c:v>-0.27805362462760674</c:v>
                      </c:pt>
                      <c:pt idx="10">
                        <c:v>-0.41981390257252327</c:v>
                      </c:pt>
                      <c:pt idx="11">
                        <c:v>0.11387163561076608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48A-4F08-8A11-DB0005EA1DA3}"/>
                  </c:ext>
                </c:extLst>
              </c15:ser>
            </c15:filteredLineSeries>
            <c15:filteredLineSeries>
              <c15:ser>
                <c:idx val="7"/>
                <c:order val="7"/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NC'!$N$57:$N$68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NC'!$T$57:$T$68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1066</c:v>
                      </c:pt>
                      <c:pt idx="1">
                        <c:v>887</c:v>
                      </c:pt>
                      <c:pt idx="2">
                        <c:v>754</c:v>
                      </c:pt>
                      <c:pt idx="3">
                        <c:v>664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48A-4F08-8A11-DB0005EA1DA3}"/>
                  </c:ext>
                </c:extLst>
              </c15:ser>
            </c15:filteredLineSeries>
            <c15:filteredLineSeries>
              <c15:ser>
                <c:idx val="8"/>
                <c:order val="8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NC'!$N$57:$N$68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'Marcas y NC'!$U$57:$U$68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1.625615763546798</c:v>
                      </c:pt>
                      <c:pt idx="1">
                        <c:v>0.19380888290713316</c:v>
                      </c:pt>
                      <c:pt idx="2">
                        <c:v>-0.22903885480572594</c:v>
                      </c:pt>
                      <c:pt idx="3">
                        <c:v>-0.23059096176129779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48A-4F08-8A11-DB0005EA1DA3}"/>
                  </c:ext>
                </c:extLst>
              </c15:ser>
            </c15:filteredLineSeries>
          </c:ext>
        </c:extLst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0" baseline="0">
                    <a:solidFill>
                      <a:schemeClr val="tx1"/>
                    </a:solidFill>
                  </a:rPr>
                  <a:t>Nº Solcitudes</a:t>
                </a:r>
              </a:p>
            </c:rich>
          </c:tx>
          <c:layout>
            <c:manualLayout>
              <c:xMode val="edge"/>
              <c:yMode val="edge"/>
              <c:x val="1.5993361123977149E-2"/>
              <c:y val="0.322979574771962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004190652639007"/>
          <c:y val="0.88788646702181095"/>
          <c:w val="0.42129674967099701"/>
          <c:h val="6.7319509589603171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DE DISEÑOS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7444324406183165E-2"/>
          <c:y val="0.14189814814814813"/>
          <c:w val="0.88057449025991763"/>
          <c:h val="0.60179008381549803"/>
        </c:manualLayout>
      </c:layout>
      <c:lineChart>
        <c:grouping val="standard"/>
        <c:varyColors val="0"/>
        <c:ser>
          <c:idx val="3"/>
          <c:order val="0"/>
          <c:tx>
            <c:strRef>
              <c:f>Diseños!$C$7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Diseños!$D$9:$D$20</c:f>
              <c:numCache>
                <c:formatCode>#,##0</c:formatCode>
                <c:ptCount val="12"/>
                <c:pt idx="0">
                  <c:v>935</c:v>
                </c:pt>
                <c:pt idx="1">
                  <c:v>1118</c:v>
                </c:pt>
                <c:pt idx="2">
                  <c:v>1323</c:v>
                </c:pt>
                <c:pt idx="3">
                  <c:v>906</c:v>
                </c:pt>
                <c:pt idx="4">
                  <c:v>954</c:v>
                </c:pt>
                <c:pt idx="5">
                  <c:v>1438</c:v>
                </c:pt>
                <c:pt idx="6">
                  <c:v>1503</c:v>
                </c:pt>
                <c:pt idx="7">
                  <c:v>518</c:v>
                </c:pt>
                <c:pt idx="8">
                  <c:v>495</c:v>
                </c:pt>
                <c:pt idx="9">
                  <c:v>1121</c:v>
                </c:pt>
                <c:pt idx="10">
                  <c:v>954</c:v>
                </c:pt>
                <c:pt idx="11">
                  <c:v>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C6-41B8-BD67-CB08A6399342}"/>
            </c:ext>
          </c:extLst>
        </c:ser>
        <c:ser>
          <c:idx val="7"/>
          <c:order val="1"/>
          <c:tx>
            <c:strRef>
              <c:f>Diseños!$E$7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Diseños!$F$9:$F$20</c:f>
              <c:numCache>
                <c:formatCode>#,##0</c:formatCode>
                <c:ptCount val="12"/>
                <c:pt idx="0">
                  <c:v>515</c:v>
                </c:pt>
                <c:pt idx="1">
                  <c:v>1139</c:v>
                </c:pt>
                <c:pt idx="2">
                  <c:v>1171</c:v>
                </c:pt>
                <c:pt idx="3">
                  <c:v>389</c:v>
                </c:pt>
                <c:pt idx="4">
                  <c:v>1020</c:v>
                </c:pt>
                <c:pt idx="5">
                  <c:v>838</c:v>
                </c:pt>
                <c:pt idx="6">
                  <c:v>974</c:v>
                </c:pt>
                <c:pt idx="7">
                  <c:v>350</c:v>
                </c:pt>
                <c:pt idx="8">
                  <c:v>1038</c:v>
                </c:pt>
                <c:pt idx="9">
                  <c:v>1245</c:v>
                </c:pt>
                <c:pt idx="10">
                  <c:v>1038</c:v>
                </c:pt>
                <c:pt idx="11">
                  <c:v>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C6-41B8-BD67-CB08A6399342}"/>
            </c:ext>
          </c:extLst>
        </c:ser>
        <c:ser>
          <c:idx val="11"/>
          <c:order val="2"/>
          <c:tx>
            <c:strRef>
              <c:f>Diseños!$I$7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Diseños!$J$9:$J$20</c:f>
              <c:numCache>
                <c:formatCode>#,##0</c:formatCode>
                <c:ptCount val="12"/>
                <c:pt idx="0">
                  <c:v>695</c:v>
                </c:pt>
                <c:pt idx="1">
                  <c:v>1158</c:v>
                </c:pt>
                <c:pt idx="2">
                  <c:v>1507</c:v>
                </c:pt>
                <c:pt idx="3">
                  <c:v>517</c:v>
                </c:pt>
                <c:pt idx="4">
                  <c:v>1407</c:v>
                </c:pt>
                <c:pt idx="5">
                  <c:v>911</c:v>
                </c:pt>
                <c:pt idx="6">
                  <c:v>2041</c:v>
                </c:pt>
                <c:pt idx="7">
                  <c:v>1206</c:v>
                </c:pt>
                <c:pt idx="8">
                  <c:v>1691</c:v>
                </c:pt>
                <c:pt idx="9">
                  <c:v>1122</c:v>
                </c:pt>
                <c:pt idx="10">
                  <c:v>1210</c:v>
                </c:pt>
                <c:pt idx="11">
                  <c:v>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C6-41B8-BD67-CB08A6399342}"/>
            </c:ext>
          </c:extLst>
        </c:ser>
        <c:ser>
          <c:idx val="14"/>
          <c:order val="3"/>
          <c:tx>
            <c:strRef>
              <c:f>Diseños!$M$7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Diseños!$N$9:$N$20</c:f>
              <c:numCache>
                <c:formatCode>#,##0</c:formatCode>
                <c:ptCount val="12"/>
                <c:pt idx="0">
                  <c:v>935</c:v>
                </c:pt>
                <c:pt idx="1">
                  <c:v>1362</c:v>
                </c:pt>
                <c:pt idx="2">
                  <c:v>1395</c:v>
                </c:pt>
                <c:pt idx="3">
                  <c:v>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C6-41B8-BD67-CB08A6399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53968"/>
        <c:axId val="409654296"/>
        <c:extLst/>
      </c:lineChart>
      <c:catAx>
        <c:axId val="40965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09654296"/>
        <c:crosses val="autoZero"/>
        <c:auto val="1"/>
        <c:lblAlgn val="ctr"/>
        <c:lblOffset val="100"/>
        <c:noMultiLvlLbl val="0"/>
      </c:catAx>
      <c:valAx>
        <c:axId val="40965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6539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32194921417956"/>
          <c:y val="0.879939769468153"/>
          <c:w val="0.42787357462670106"/>
          <c:h val="7.045978334127858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6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DE EXPEDIENTES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1062690053768848E-2"/>
          <c:y val="0.14189814814814813"/>
          <c:w val="0.89381503782615412"/>
          <c:h val="0.58553409119679978"/>
        </c:manualLayout>
      </c:layout>
      <c:lineChart>
        <c:grouping val="standard"/>
        <c:varyColors val="0"/>
        <c:ser>
          <c:idx val="3"/>
          <c:order val="0"/>
          <c:tx>
            <c:strRef>
              <c:f>Diseños!$C$7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Diseños!$C$9:$C$20</c:f>
              <c:numCache>
                <c:formatCode>#,##0</c:formatCode>
                <c:ptCount val="12"/>
                <c:pt idx="0">
                  <c:v>91</c:v>
                </c:pt>
                <c:pt idx="1">
                  <c:v>148</c:v>
                </c:pt>
                <c:pt idx="2">
                  <c:v>142</c:v>
                </c:pt>
                <c:pt idx="3">
                  <c:v>131</c:v>
                </c:pt>
                <c:pt idx="4">
                  <c:v>119</c:v>
                </c:pt>
                <c:pt idx="5">
                  <c:v>134</c:v>
                </c:pt>
                <c:pt idx="6">
                  <c:v>120</c:v>
                </c:pt>
                <c:pt idx="7">
                  <c:v>72</c:v>
                </c:pt>
                <c:pt idx="8">
                  <c:v>77</c:v>
                </c:pt>
                <c:pt idx="9">
                  <c:v>135</c:v>
                </c:pt>
                <c:pt idx="10">
                  <c:v>82</c:v>
                </c:pt>
                <c:pt idx="1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E7-4F5D-B8DF-71D53C288EEA}"/>
            </c:ext>
          </c:extLst>
        </c:ser>
        <c:ser>
          <c:idx val="7"/>
          <c:order val="1"/>
          <c:tx>
            <c:strRef>
              <c:f>Diseños!$E$7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Diseños!$E$9:$E$20</c:f>
              <c:numCache>
                <c:formatCode>#,##0</c:formatCode>
                <c:ptCount val="12"/>
                <c:pt idx="0">
                  <c:v>74</c:v>
                </c:pt>
                <c:pt idx="1">
                  <c:v>100</c:v>
                </c:pt>
                <c:pt idx="2">
                  <c:v>110</c:v>
                </c:pt>
                <c:pt idx="3">
                  <c:v>69</c:v>
                </c:pt>
                <c:pt idx="4">
                  <c:v>101</c:v>
                </c:pt>
                <c:pt idx="5">
                  <c:v>92</c:v>
                </c:pt>
                <c:pt idx="6">
                  <c:v>96</c:v>
                </c:pt>
                <c:pt idx="7">
                  <c:v>57</c:v>
                </c:pt>
                <c:pt idx="8">
                  <c:v>134</c:v>
                </c:pt>
                <c:pt idx="9">
                  <c:v>113</c:v>
                </c:pt>
                <c:pt idx="10">
                  <c:v>128</c:v>
                </c:pt>
                <c:pt idx="11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7-4F5D-B8DF-71D53C288EEA}"/>
            </c:ext>
          </c:extLst>
        </c:ser>
        <c:ser>
          <c:idx val="11"/>
          <c:order val="2"/>
          <c:tx>
            <c:strRef>
              <c:f>Diseños!$I$7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Diseños!$I$9:$I$20</c:f>
              <c:numCache>
                <c:formatCode>#,##0</c:formatCode>
                <c:ptCount val="12"/>
                <c:pt idx="0">
                  <c:v>95</c:v>
                </c:pt>
                <c:pt idx="1">
                  <c:v>124</c:v>
                </c:pt>
                <c:pt idx="2">
                  <c:v>145</c:v>
                </c:pt>
                <c:pt idx="3">
                  <c:v>83</c:v>
                </c:pt>
                <c:pt idx="4">
                  <c:v>137</c:v>
                </c:pt>
                <c:pt idx="5">
                  <c:v>132</c:v>
                </c:pt>
                <c:pt idx="6">
                  <c:v>133</c:v>
                </c:pt>
                <c:pt idx="7">
                  <c:v>92</c:v>
                </c:pt>
                <c:pt idx="8">
                  <c:v>118</c:v>
                </c:pt>
                <c:pt idx="9">
                  <c:v>118</c:v>
                </c:pt>
                <c:pt idx="10">
                  <c:v>120</c:v>
                </c:pt>
                <c:pt idx="11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E7-4F5D-B8DF-71D53C288EEA}"/>
            </c:ext>
          </c:extLst>
        </c:ser>
        <c:ser>
          <c:idx val="14"/>
          <c:order val="3"/>
          <c:tx>
            <c:strRef>
              <c:f>Diseños!$M$7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alpha val="98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Diseños!$M$9:$M$20</c:f>
              <c:numCache>
                <c:formatCode>#,##0</c:formatCode>
                <c:ptCount val="12"/>
                <c:pt idx="0">
                  <c:v>104</c:v>
                </c:pt>
                <c:pt idx="1">
                  <c:v>129</c:v>
                </c:pt>
                <c:pt idx="2">
                  <c:v>138</c:v>
                </c:pt>
                <c:pt idx="3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E7-4F5D-B8DF-71D53C288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53968"/>
        <c:axId val="409654296"/>
        <c:extLst/>
      </c:lineChart>
      <c:catAx>
        <c:axId val="40965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09654296"/>
        <c:crosses val="autoZero"/>
        <c:auto val="1"/>
        <c:lblAlgn val="ctr"/>
        <c:lblOffset val="100"/>
        <c:noMultiLvlLbl val="0"/>
      </c:catAx>
      <c:valAx>
        <c:axId val="409654296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6539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726861584401371"/>
          <c:y val="0.90116954030263907"/>
          <c:w val="0.43718650958103922"/>
          <c:h val="7.045978334127858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6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CONCESIONES DE EXPEDIENTES </a:t>
            </a:r>
          </a:p>
        </c:rich>
      </c:tx>
      <c:layout>
        <c:manualLayout>
          <c:xMode val="edge"/>
          <c:yMode val="edge"/>
          <c:x val="0.35967754937525193"/>
          <c:y val="3.48837209302325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1084449911110667E-2"/>
          <c:y val="0.14597569699063401"/>
          <c:w val="0.88527192743672722"/>
          <c:h val="0.5964161280338629"/>
        </c:manualLayout>
      </c:layout>
      <c:lineChart>
        <c:grouping val="standard"/>
        <c:varyColors val="0"/>
        <c:ser>
          <c:idx val="3"/>
          <c:order val="0"/>
          <c:tx>
            <c:strRef>
              <c:f>Diseños!$C$68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Diseños!$C$70:$C$81</c:f>
              <c:numCache>
                <c:formatCode>#,##0</c:formatCode>
                <c:ptCount val="12"/>
                <c:pt idx="0">
                  <c:v>99</c:v>
                </c:pt>
                <c:pt idx="1">
                  <c:v>96</c:v>
                </c:pt>
                <c:pt idx="2">
                  <c:v>179</c:v>
                </c:pt>
                <c:pt idx="3">
                  <c:v>128</c:v>
                </c:pt>
                <c:pt idx="4">
                  <c:v>134</c:v>
                </c:pt>
                <c:pt idx="5">
                  <c:v>125</c:v>
                </c:pt>
                <c:pt idx="6">
                  <c:v>72</c:v>
                </c:pt>
                <c:pt idx="7">
                  <c:v>132</c:v>
                </c:pt>
                <c:pt idx="8">
                  <c:v>69</c:v>
                </c:pt>
                <c:pt idx="9">
                  <c:v>131</c:v>
                </c:pt>
                <c:pt idx="10">
                  <c:v>94</c:v>
                </c:pt>
                <c:pt idx="1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4D-480A-97F4-67CBBC0F8177}"/>
            </c:ext>
          </c:extLst>
        </c:ser>
        <c:ser>
          <c:idx val="7"/>
          <c:order val="1"/>
          <c:tx>
            <c:strRef>
              <c:f>Diseños!$E$68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Diseños!$E$70:$E$81</c:f>
              <c:numCache>
                <c:formatCode>#,##0</c:formatCode>
                <c:ptCount val="12"/>
                <c:pt idx="0">
                  <c:v>73</c:v>
                </c:pt>
                <c:pt idx="1">
                  <c:v>91</c:v>
                </c:pt>
                <c:pt idx="2">
                  <c:v>112</c:v>
                </c:pt>
                <c:pt idx="3">
                  <c:v>67</c:v>
                </c:pt>
                <c:pt idx="4">
                  <c:v>98</c:v>
                </c:pt>
                <c:pt idx="5">
                  <c:v>99</c:v>
                </c:pt>
                <c:pt idx="6">
                  <c:v>82</c:v>
                </c:pt>
                <c:pt idx="7">
                  <c:v>62</c:v>
                </c:pt>
                <c:pt idx="8">
                  <c:v>101</c:v>
                </c:pt>
                <c:pt idx="9">
                  <c:v>115</c:v>
                </c:pt>
                <c:pt idx="10">
                  <c:v>116</c:v>
                </c:pt>
                <c:pt idx="1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D-480A-97F4-67CBBC0F8177}"/>
            </c:ext>
          </c:extLst>
        </c:ser>
        <c:ser>
          <c:idx val="11"/>
          <c:order val="2"/>
          <c:tx>
            <c:strRef>
              <c:f>Diseños!$I$68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Diseños!$I$70:$I$81</c:f>
              <c:numCache>
                <c:formatCode>#,##0</c:formatCode>
                <c:ptCount val="12"/>
                <c:pt idx="0">
                  <c:v>75</c:v>
                </c:pt>
                <c:pt idx="1">
                  <c:v>94</c:v>
                </c:pt>
                <c:pt idx="2">
                  <c:v>197</c:v>
                </c:pt>
                <c:pt idx="3">
                  <c:v>85</c:v>
                </c:pt>
                <c:pt idx="4">
                  <c:v>100</c:v>
                </c:pt>
                <c:pt idx="5">
                  <c:v>151</c:v>
                </c:pt>
                <c:pt idx="6">
                  <c:v>127</c:v>
                </c:pt>
                <c:pt idx="7">
                  <c:v>114</c:v>
                </c:pt>
                <c:pt idx="8">
                  <c:v>77</c:v>
                </c:pt>
                <c:pt idx="9">
                  <c:v>101</c:v>
                </c:pt>
                <c:pt idx="10">
                  <c:v>123</c:v>
                </c:pt>
                <c:pt idx="11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4D-480A-97F4-67CBBC0F8177}"/>
            </c:ext>
          </c:extLst>
        </c:ser>
        <c:ser>
          <c:idx val="14"/>
          <c:order val="3"/>
          <c:tx>
            <c:strRef>
              <c:f>Diseños!$M$68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Diseños!$M$70:$M$81</c:f>
              <c:numCache>
                <c:formatCode>#,##0</c:formatCode>
                <c:ptCount val="12"/>
                <c:pt idx="0">
                  <c:v>100</c:v>
                </c:pt>
                <c:pt idx="1">
                  <c:v>123</c:v>
                </c:pt>
                <c:pt idx="2">
                  <c:v>116</c:v>
                </c:pt>
                <c:pt idx="3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4D-480A-97F4-67CBBC0F8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53968"/>
        <c:axId val="409654296"/>
        <c:extLst/>
      </c:lineChart>
      <c:catAx>
        <c:axId val="40965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09654296"/>
        <c:crosses val="autoZero"/>
        <c:auto val="1"/>
        <c:lblAlgn val="ctr"/>
        <c:lblOffset val="100"/>
        <c:noMultiLvlLbl val="0"/>
      </c:catAx>
      <c:valAx>
        <c:axId val="40965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6539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7359811155681"/>
          <c:y val="0.90158912195040508"/>
          <c:w val="0.43718650958103922"/>
          <c:h val="7.045978334127858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6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CONCESIONES DE DISEÑOS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0869737633628064E-2"/>
          <c:y val="0.14189814814814813"/>
          <c:w val="0.87542668562076342"/>
          <c:h val="0.616515221693545"/>
        </c:manualLayout>
      </c:layout>
      <c:lineChart>
        <c:grouping val="standard"/>
        <c:varyColors val="0"/>
        <c:ser>
          <c:idx val="3"/>
          <c:order val="0"/>
          <c:tx>
            <c:strRef>
              <c:f>Diseños!$C$68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Diseños!$D$70:$D$81</c:f>
              <c:numCache>
                <c:formatCode>#,##0</c:formatCode>
                <c:ptCount val="12"/>
                <c:pt idx="0">
                  <c:v>1782</c:v>
                </c:pt>
                <c:pt idx="1">
                  <c:v>676</c:v>
                </c:pt>
                <c:pt idx="2">
                  <c:v>1524</c:v>
                </c:pt>
                <c:pt idx="3">
                  <c:v>1090</c:v>
                </c:pt>
                <c:pt idx="4">
                  <c:v>1063</c:v>
                </c:pt>
                <c:pt idx="5">
                  <c:v>880</c:v>
                </c:pt>
                <c:pt idx="6">
                  <c:v>640</c:v>
                </c:pt>
                <c:pt idx="7">
                  <c:v>1636</c:v>
                </c:pt>
                <c:pt idx="8">
                  <c:v>445</c:v>
                </c:pt>
                <c:pt idx="9">
                  <c:v>1626</c:v>
                </c:pt>
                <c:pt idx="10">
                  <c:v>1136</c:v>
                </c:pt>
                <c:pt idx="11">
                  <c:v>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25-470D-9D68-9505C8E5B094}"/>
            </c:ext>
          </c:extLst>
        </c:ser>
        <c:ser>
          <c:idx val="7"/>
          <c:order val="1"/>
          <c:tx>
            <c:strRef>
              <c:f>Diseños!$E$68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Diseños!$F$70:$F$81</c:f>
              <c:numCache>
                <c:formatCode>#,##0</c:formatCode>
                <c:ptCount val="12"/>
                <c:pt idx="0">
                  <c:v>746</c:v>
                </c:pt>
                <c:pt idx="1">
                  <c:v>1064</c:v>
                </c:pt>
                <c:pt idx="2">
                  <c:v>949</c:v>
                </c:pt>
                <c:pt idx="3">
                  <c:v>729</c:v>
                </c:pt>
                <c:pt idx="4">
                  <c:v>927</c:v>
                </c:pt>
                <c:pt idx="5">
                  <c:v>805</c:v>
                </c:pt>
                <c:pt idx="6">
                  <c:v>741</c:v>
                </c:pt>
                <c:pt idx="7">
                  <c:v>633</c:v>
                </c:pt>
                <c:pt idx="8">
                  <c:v>714</c:v>
                </c:pt>
                <c:pt idx="9">
                  <c:v>1066</c:v>
                </c:pt>
                <c:pt idx="10">
                  <c:v>1034</c:v>
                </c:pt>
                <c:pt idx="11">
                  <c:v>1240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25-470D-9D68-9505C8E5B094}"/>
            </c:ext>
          </c:extLst>
        </c:ser>
        <c:ser>
          <c:idx val="11"/>
          <c:order val="2"/>
          <c:tx>
            <c:strRef>
              <c:f>Diseños!$I$68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Diseños!$J$70:$J$81</c:f>
              <c:numCache>
                <c:formatCode>#,##0</c:formatCode>
                <c:ptCount val="12"/>
                <c:pt idx="0">
                  <c:v>540</c:v>
                </c:pt>
                <c:pt idx="1">
                  <c:v>798</c:v>
                </c:pt>
                <c:pt idx="2">
                  <c:v>1990</c:v>
                </c:pt>
                <c:pt idx="3">
                  <c:v>700</c:v>
                </c:pt>
                <c:pt idx="4">
                  <c:v>759</c:v>
                </c:pt>
                <c:pt idx="5">
                  <c:v>1326</c:v>
                </c:pt>
                <c:pt idx="6">
                  <c:v>1810</c:v>
                </c:pt>
                <c:pt idx="7">
                  <c:v>1540</c:v>
                </c:pt>
                <c:pt idx="8">
                  <c:v>1256</c:v>
                </c:pt>
                <c:pt idx="9">
                  <c:v>1117</c:v>
                </c:pt>
                <c:pt idx="10">
                  <c:v>1344</c:v>
                </c:pt>
                <c:pt idx="11">
                  <c:v>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25-470D-9D68-9505C8E5B094}"/>
            </c:ext>
          </c:extLst>
        </c:ser>
        <c:ser>
          <c:idx val="14"/>
          <c:order val="3"/>
          <c:tx>
            <c:strRef>
              <c:f>Diseños!$M$68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Diseños!$B$9:$B$20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Diseños!$N$70:$N$81</c:f>
              <c:numCache>
                <c:formatCode>#,##0</c:formatCode>
                <c:ptCount val="12"/>
                <c:pt idx="0">
                  <c:v>1209</c:v>
                </c:pt>
                <c:pt idx="1">
                  <c:v>1136</c:v>
                </c:pt>
                <c:pt idx="2">
                  <c:v>1154</c:v>
                </c:pt>
                <c:pt idx="3">
                  <c:v>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25-470D-9D68-9505C8E5B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53968"/>
        <c:axId val="409654296"/>
        <c:extLst/>
      </c:lineChart>
      <c:catAx>
        <c:axId val="40965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09654296"/>
        <c:crosses val="autoZero"/>
        <c:auto val="1"/>
        <c:lblAlgn val="ctr"/>
        <c:lblOffset val="100"/>
        <c:noMultiLvlLbl val="0"/>
      </c:catAx>
      <c:valAx>
        <c:axId val="40965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6539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78510913983857"/>
          <c:y val="0.89805577778713486"/>
          <c:w val="0.44227934922768802"/>
          <c:h val="7.045978334127858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6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EVOLUCIÓN DE SOLICITUDES DE CCP</a:t>
            </a:r>
          </a:p>
        </c:rich>
      </c:tx>
      <c:layout>
        <c:manualLayout>
          <c:xMode val="edge"/>
          <c:yMode val="edge"/>
          <c:x val="0.2353801336223095"/>
          <c:y val="4.7389709847912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942998137510191E-2"/>
          <c:y val="0.15462853754159392"/>
          <c:w val="0.91984236611109638"/>
          <c:h val="0.59146302805329953"/>
        </c:manualLayout>
      </c:layout>
      <c:lineChart>
        <c:grouping val="standard"/>
        <c:varyColors val="0"/>
        <c:ser>
          <c:idx val="0"/>
          <c:order val="0"/>
          <c:tx>
            <c:strRef>
              <c:f>CCP!$D$7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CCP!$C$9:$C$20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CCP!$D$9:$D$20</c:f>
              <c:numCache>
                <c:formatCode>#,##0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4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92-495C-84A6-9630E30F1433}"/>
            </c:ext>
          </c:extLst>
        </c:ser>
        <c:ser>
          <c:idx val="1"/>
          <c:order val="1"/>
          <c:tx>
            <c:strRef>
              <c:f>CCP!$E$7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CCP!$C$9:$C$20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CCP!$E$9:$E$20</c:f>
              <c:numCache>
                <c:formatCode>#,##0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9</c:v>
                </c:pt>
                <c:pt idx="6">
                  <c:v>6</c:v>
                </c:pt>
                <c:pt idx="7">
                  <c:v>8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92-495C-84A6-9630E30F1433}"/>
            </c:ext>
          </c:extLst>
        </c:ser>
        <c:ser>
          <c:idx val="3"/>
          <c:order val="2"/>
          <c:tx>
            <c:strRef>
              <c:f>CCP!$G$7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CCP!$C$9:$C$20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CCP!$G$9:$G$20</c:f>
              <c:numCache>
                <c:formatCode>#,##0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92-495C-84A6-9630E30F1433}"/>
            </c:ext>
          </c:extLst>
        </c:ser>
        <c:ser>
          <c:idx val="5"/>
          <c:order val="3"/>
          <c:tx>
            <c:strRef>
              <c:f>CCP!$I$7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CCP!$C$9:$C$20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CCP!$I$9:$I$20</c:f>
              <c:numCache>
                <c:formatCode>#,##0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92-495C-84A6-9630E30F1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90822477465545"/>
          <c:y val="0.90373695007686428"/>
          <c:w val="0.47153507187748323"/>
          <c:h val="6.3022062360441652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EVOLUCIÓN DE CONCESIONES DE CCP</a:t>
            </a:r>
          </a:p>
        </c:rich>
      </c:tx>
      <c:layout>
        <c:manualLayout>
          <c:xMode val="edge"/>
          <c:yMode val="edge"/>
          <c:x val="0.2353801336223095"/>
          <c:y val="4.7389709847912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485120129214616E-2"/>
          <c:y val="0.1664838889836473"/>
          <c:w val="0.91984236611109638"/>
          <c:h val="0.5775657773381494"/>
        </c:manualLayout>
      </c:layout>
      <c:lineChart>
        <c:grouping val="standard"/>
        <c:varyColors val="0"/>
        <c:ser>
          <c:idx val="0"/>
          <c:order val="0"/>
          <c:tx>
            <c:strRef>
              <c:f>CCP!$D$51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CCP!$C$9:$C$20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CCP!$D$53:$D$64</c:f>
              <c:numCache>
                <c:formatCode>#,##0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1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F-4CF9-A256-4FF2A94F6874}"/>
            </c:ext>
          </c:extLst>
        </c:ser>
        <c:ser>
          <c:idx val="1"/>
          <c:order val="1"/>
          <c:tx>
            <c:strRef>
              <c:f>CCP!$E$51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CCP!$C$9:$C$20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CCP!$E$53:$E$64</c:f>
              <c:numCache>
                <c:formatCode>#,##0</c:formatCode>
                <c:ptCount val="12"/>
                <c:pt idx="0">
                  <c:v>4</c:v>
                </c:pt>
                <c:pt idx="1">
                  <c:v>16</c:v>
                </c:pt>
                <c:pt idx="2">
                  <c:v>6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F-4CF9-A256-4FF2A94F6874}"/>
            </c:ext>
          </c:extLst>
        </c:ser>
        <c:ser>
          <c:idx val="3"/>
          <c:order val="2"/>
          <c:tx>
            <c:strRef>
              <c:f>CCP!$G$51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CCP!$C$9:$C$20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CCP!$G$53:$G$64</c:f>
              <c:numCache>
                <c:formatCode>#,##0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  <c:pt idx="4">
                  <c:v>11</c:v>
                </c:pt>
                <c:pt idx="5">
                  <c:v>4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FF-4CF9-A256-4FF2A94F6874}"/>
            </c:ext>
          </c:extLst>
        </c:ser>
        <c:ser>
          <c:idx val="5"/>
          <c:order val="3"/>
          <c:tx>
            <c:strRef>
              <c:f>CCP!$I$51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CCP!$C$9:$C$20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CCP!$I$53:$I$64</c:f>
              <c:numCache>
                <c:formatCode>#,##0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FF-4CF9-A256-4FF2A94F6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73955178679588"/>
          <c:y val="0.90363087328820846"/>
          <c:w val="0.43795679386230568"/>
          <c:h val="6.284958346908797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EVOLUCIÓN DEL Nº DE SOLICITUDES DE ITP</a:t>
            </a:r>
          </a:p>
        </c:rich>
      </c:tx>
      <c:layout>
        <c:manualLayout>
          <c:xMode val="edge"/>
          <c:yMode val="edge"/>
          <c:x val="0.17321051015951897"/>
          <c:y val="4.62963231634084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0426861964835044E-2"/>
          <c:y val="0.17171296296296296"/>
          <c:w val="0.91554511331244881"/>
          <c:h val="0.58343621174776983"/>
        </c:manualLayout>
      </c:layout>
      <c:lineChart>
        <c:grouping val="standard"/>
        <c:varyColors val="0"/>
        <c:ser>
          <c:idx val="0"/>
          <c:order val="0"/>
          <c:tx>
            <c:strRef>
              <c:f>ITP!$C$7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ITP!$B$9:$B$20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ITP!$C$9:$C$20</c:f>
              <c:numCache>
                <c:formatCode>#,##0</c:formatCode>
                <c:ptCount val="12"/>
                <c:pt idx="0">
                  <c:v>21</c:v>
                </c:pt>
                <c:pt idx="1">
                  <c:v>36</c:v>
                </c:pt>
                <c:pt idx="2">
                  <c:v>26</c:v>
                </c:pt>
                <c:pt idx="3">
                  <c:v>36</c:v>
                </c:pt>
                <c:pt idx="4">
                  <c:v>43</c:v>
                </c:pt>
                <c:pt idx="5">
                  <c:v>49</c:v>
                </c:pt>
                <c:pt idx="6">
                  <c:v>43</c:v>
                </c:pt>
                <c:pt idx="7">
                  <c:v>16</c:v>
                </c:pt>
                <c:pt idx="8">
                  <c:v>24</c:v>
                </c:pt>
                <c:pt idx="9">
                  <c:v>34</c:v>
                </c:pt>
                <c:pt idx="10">
                  <c:v>36</c:v>
                </c:pt>
                <c:pt idx="1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40-444A-9A4F-1AF3D9CD8F71}"/>
            </c:ext>
          </c:extLst>
        </c:ser>
        <c:ser>
          <c:idx val="1"/>
          <c:order val="1"/>
          <c:tx>
            <c:strRef>
              <c:f>ITP!$D$7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ITP!$B$9:$B$20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ITP!$D$9:$D$20</c:f>
              <c:numCache>
                <c:formatCode>#,##0</c:formatCode>
                <c:ptCount val="12"/>
                <c:pt idx="0">
                  <c:v>17</c:v>
                </c:pt>
                <c:pt idx="1">
                  <c:v>30</c:v>
                </c:pt>
                <c:pt idx="2">
                  <c:v>52</c:v>
                </c:pt>
                <c:pt idx="3">
                  <c:v>35</c:v>
                </c:pt>
                <c:pt idx="4">
                  <c:v>37</c:v>
                </c:pt>
                <c:pt idx="5">
                  <c:v>41</c:v>
                </c:pt>
                <c:pt idx="6">
                  <c:v>37</c:v>
                </c:pt>
                <c:pt idx="7">
                  <c:v>23</c:v>
                </c:pt>
                <c:pt idx="8">
                  <c:v>39</c:v>
                </c:pt>
                <c:pt idx="9">
                  <c:v>19</c:v>
                </c:pt>
                <c:pt idx="10">
                  <c:v>31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40-444A-9A4F-1AF3D9CD8F71}"/>
            </c:ext>
          </c:extLst>
        </c:ser>
        <c:ser>
          <c:idx val="3"/>
          <c:order val="2"/>
          <c:tx>
            <c:strRef>
              <c:f>ITP!$F$7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ITP!$B$9:$B$20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ITP!$F$9:$F$20</c:f>
              <c:numCache>
                <c:formatCode>#,##0</c:formatCode>
                <c:ptCount val="12"/>
                <c:pt idx="0">
                  <c:v>19</c:v>
                </c:pt>
                <c:pt idx="1">
                  <c:v>24</c:v>
                </c:pt>
                <c:pt idx="2">
                  <c:v>46</c:v>
                </c:pt>
                <c:pt idx="3">
                  <c:v>43</c:v>
                </c:pt>
                <c:pt idx="4">
                  <c:v>45</c:v>
                </c:pt>
                <c:pt idx="5">
                  <c:v>34</c:v>
                </c:pt>
                <c:pt idx="6">
                  <c:v>43</c:v>
                </c:pt>
                <c:pt idx="7">
                  <c:v>22</c:v>
                </c:pt>
                <c:pt idx="8">
                  <c:v>19</c:v>
                </c:pt>
                <c:pt idx="9">
                  <c:v>51</c:v>
                </c:pt>
                <c:pt idx="10">
                  <c:v>75</c:v>
                </c:pt>
                <c:pt idx="1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40-444A-9A4F-1AF3D9CD8F71}"/>
            </c:ext>
          </c:extLst>
        </c:ser>
        <c:ser>
          <c:idx val="5"/>
          <c:order val="3"/>
          <c:tx>
            <c:strRef>
              <c:f>ITP!$H$7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ITP!$B$9:$B$20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ITP!$H$9:$H$20</c:f>
              <c:numCache>
                <c:formatCode>#,##0</c:formatCode>
                <c:ptCount val="12"/>
                <c:pt idx="0">
                  <c:v>29</c:v>
                </c:pt>
                <c:pt idx="1">
                  <c:v>39</c:v>
                </c:pt>
                <c:pt idx="2">
                  <c:v>47</c:v>
                </c:pt>
                <c:pt idx="3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40-444A-9A4F-1AF3D9CD8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136784"/>
        <c:axId val="498137112"/>
        <c:extLst/>
      </c:lineChart>
      <c:catAx>
        <c:axId val="49813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8137112"/>
        <c:crosses val="autoZero"/>
        <c:auto val="1"/>
        <c:lblAlgn val="ctr"/>
        <c:lblOffset val="100"/>
        <c:noMultiLvlLbl val="0"/>
      </c:catAx>
      <c:valAx>
        <c:axId val="498137112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8136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53485320148936"/>
          <c:y val="0.90443169673042945"/>
          <c:w val="0.40334874565097967"/>
          <c:h val="6.2327306039653634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[EstadísticasOEPM.xlsx]DATOS!TablaDinámica1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1.2852554104979841E-2"/>
          <c:y val="1.9077436711241354E-2"/>
          <c:w val="0.96858264552116036"/>
          <c:h val="0.9037879520604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DATOS!$F$4:$F$20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strCache>
            </c:strRef>
          </c:cat>
          <c:val>
            <c:numRef>
              <c:f>DATOS!$G$4:$G$20</c:f>
              <c:numCache>
                <c:formatCode>#,##0</c:formatCode>
                <c:ptCount val="16"/>
                <c:pt idx="0">
                  <c:v>66635</c:v>
                </c:pt>
                <c:pt idx="1">
                  <c:v>69153</c:v>
                </c:pt>
                <c:pt idx="2">
                  <c:v>73996</c:v>
                </c:pt>
                <c:pt idx="3">
                  <c:v>72461</c:v>
                </c:pt>
                <c:pt idx="4">
                  <c:v>76633</c:v>
                </c:pt>
                <c:pt idx="5">
                  <c:v>80994</c:v>
                </c:pt>
                <c:pt idx="6">
                  <c:v>81072</c:v>
                </c:pt>
                <c:pt idx="7">
                  <c:v>82887</c:v>
                </c:pt>
                <c:pt idx="8">
                  <c:v>88409</c:v>
                </c:pt>
                <c:pt idx="9">
                  <c:v>87276</c:v>
                </c:pt>
                <c:pt idx="10">
                  <c:v>82287</c:v>
                </c:pt>
                <c:pt idx="11">
                  <c:v>80614</c:v>
                </c:pt>
                <c:pt idx="12">
                  <c:v>81300</c:v>
                </c:pt>
                <c:pt idx="13">
                  <c:v>72548</c:v>
                </c:pt>
                <c:pt idx="14">
                  <c:v>82749</c:v>
                </c:pt>
                <c:pt idx="15">
                  <c:v>29714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7-4404-886D-D28C763CD1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2787856"/>
        <c:axId val="642788184"/>
      </c:barChart>
      <c:catAx>
        <c:axId val="64278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42788184"/>
        <c:crosses val="autoZero"/>
        <c:auto val="1"/>
        <c:lblAlgn val="ctr"/>
        <c:lblOffset val="100"/>
        <c:noMultiLvlLbl val="0"/>
      </c:catAx>
      <c:valAx>
        <c:axId val="642788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4278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EVOLUCIÓN DE SOLICITUDES DE PATENTE</a:t>
            </a:r>
            <a:r>
              <a:rPr lang="es-ES" sz="1200" b="1" baseline="0">
                <a:solidFill>
                  <a:sysClr val="windowText" lastClr="000000"/>
                </a:solidFill>
              </a:rPr>
              <a:t> EUROPEA  EN LA OEPM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628881723813752"/>
          <c:y val="4.3799641902698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942998137510191E-2"/>
          <c:y val="0.15462853754159392"/>
          <c:w val="0.91984236611109638"/>
          <c:h val="0.59146302805329953"/>
        </c:manualLayout>
      </c:layout>
      <c:lineChart>
        <c:grouping val="standard"/>
        <c:varyColors val="0"/>
        <c:ser>
          <c:idx val="0"/>
          <c:order val="0"/>
          <c:tx>
            <c:strRef>
              <c:f>'EPO-Val'!$D$7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'EPO-Val'!$C$9:$C$20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'EPO-Val'!$D$9:$D$20</c:f>
              <c:numCache>
                <c:formatCode>#,##0</c:formatCode>
                <c:ptCount val="12"/>
                <c:pt idx="0">
                  <c:v>81</c:v>
                </c:pt>
                <c:pt idx="1">
                  <c:v>89</c:v>
                </c:pt>
                <c:pt idx="2">
                  <c:v>108</c:v>
                </c:pt>
                <c:pt idx="3">
                  <c:v>114</c:v>
                </c:pt>
                <c:pt idx="4">
                  <c:v>98</c:v>
                </c:pt>
                <c:pt idx="5">
                  <c:v>95</c:v>
                </c:pt>
                <c:pt idx="6">
                  <c:v>147</c:v>
                </c:pt>
                <c:pt idx="7">
                  <c:v>61</c:v>
                </c:pt>
                <c:pt idx="8">
                  <c:v>96</c:v>
                </c:pt>
                <c:pt idx="9">
                  <c:v>97</c:v>
                </c:pt>
                <c:pt idx="10">
                  <c:v>103</c:v>
                </c:pt>
                <c:pt idx="11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1-4DF2-9567-3A0EFF25B824}"/>
            </c:ext>
          </c:extLst>
        </c:ser>
        <c:ser>
          <c:idx val="1"/>
          <c:order val="1"/>
          <c:tx>
            <c:strRef>
              <c:f>'EPO-Val'!$E$7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'EPO-Val'!$C$9:$C$20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'EPO-Val'!$E$9:$E$20</c:f>
              <c:numCache>
                <c:formatCode>General</c:formatCode>
                <c:ptCount val="12"/>
                <c:pt idx="0">
                  <c:v>82</c:v>
                </c:pt>
                <c:pt idx="1">
                  <c:v>93</c:v>
                </c:pt>
                <c:pt idx="2">
                  <c:v>141</c:v>
                </c:pt>
                <c:pt idx="3">
                  <c:v>107</c:v>
                </c:pt>
                <c:pt idx="4">
                  <c:v>107</c:v>
                </c:pt>
                <c:pt idx="5">
                  <c:v>97</c:v>
                </c:pt>
                <c:pt idx="6">
                  <c:v>117</c:v>
                </c:pt>
                <c:pt idx="7">
                  <c:v>72</c:v>
                </c:pt>
                <c:pt idx="8">
                  <c:v>104</c:v>
                </c:pt>
                <c:pt idx="9">
                  <c:v>132</c:v>
                </c:pt>
                <c:pt idx="10">
                  <c:v>110</c:v>
                </c:pt>
                <c:pt idx="11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1-4DF2-9567-3A0EFF25B824}"/>
            </c:ext>
          </c:extLst>
        </c:ser>
        <c:ser>
          <c:idx val="3"/>
          <c:order val="2"/>
          <c:tx>
            <c:strRef>
              <c:f>'EPO-Val'!$G$7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'EPO-Val'!$C$9:$C$20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'EPO-Val'!$G$9:$G$20</c:f>
              <c:numCache>
                <c:formatCode>General</c:formatCode>
                <c:ptCount val="12"/>
                <c:pt idx="0">
                  <c:v>83</c:v>
                </c:pt>
                <c:pt idx="1">
                  <c:v>101</c:v>
                </c:pt>
                <c:pt idx="2">
                  <c:v>135</c:v>
                </c:pt>
                <c:pt idx="3">
                  <c:v>88</c:v>
                </c:pt>
                <c:pt idx="4">
                  <c:v>121</c:v>
                </c:pt>
                <c:pt idx="5">
                  <c:v>152</c:v>
                </c:pt>
                <c:pt idx="6">
                  <c:v>123</c:v>
                </c:pt>
                <c:pt idx="7">
                  <c:v>87</c:v>
                </c:pt>
                <c:pt idx="8">
                  <c:v>109</c:v>
                </c:pt>
                <c:pt idx="9">
                  <c:v>109</c:v>
                </c:pt>
                <c:pt idx="10">
                  <c:v>126</c:v>
                </c:pt>
                <c:pt idx="11">
                  <c:v>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B1-4DF2-9567-3A0EFF25B824}"/>
            </c:ext>
          </c:extLst>
        </c:ser>
        <c:ser>
          <c:idx val="5"/>
          <c:order val="3"/>
          <c:tx>
            <c:strRef>
              <c:f>'EPO-Val'!$I$7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'EPO-Val'!$C$9:$C$20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'EPO-Val'!$I$9:$I$20</c:f>
              <c:numCache>
                <c:formatCode>#,##0</c:formatCode>
                <c:ptCount val="12"/>
                <c:pt idx="0">
                  <c:v>101</c:v>
                </c:pt>
                <c:pt idx="1">
                  <c:v>122</c:v>
                </c:pt>
                <c:pt idx="2">
                  <c:v>117</c:v>
                </c:pt>
                <c:pt idx="3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B1-4DF2-9567-3A0EFF25B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6190656230602"/>
          <c:y val="0.90373689855172423"/>
          <c:w val="0.47153507187748323"/>
          <c:h val="6.3022062360441652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EVOLUCIÓN DE VALIDACIONES</a:t>
            </a:r>
            <a:r>
              <a:rPr lang="es-ES" sz="1200" b="1" baseline="0">
                <a:solidFill>
                  <a:sysClr val="windowText" lastClr="000000"/>
                </a:solidFill>
              </a:rPr>
              <a:t> DE PATENTE EUROPEA PRESENTADAS EN LA OEPM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090863902972464"/>
          <c:y val="2.5964977589784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485120129214616E-2"/>
          <c:y val="0.1664838889836473"/>
          <c:w val="0.91984236611109638"/>
          <c:h val="0.5775657773381494"/>
        </c:manualLayout>
      </c:layout>
      <c:lineChart>
        <c:grouping val="standard"/>
        <c:varyColors val="0"/>
        <c:ser>
          <c:idx val="0"/>
          <c:order val="0"/>
          <c:tx>
            <c:strRef>
              <c:f>'EPO-Val'!$D$51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'EPO-Val'!$C$9:$C$20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'EPO-Val'!$D$53:$D$64</c:f>
              <c:numCache>
                <c:formatCode>#,##0</c:formatCode>
                <c:ptCount val="12"/>
                <c:pt idx="0">
                  <c:v>2089</c:v>
                </c:pt>
                <c:pt idx="1">
                  <c:v>2176</c:v>
                </c:pt>
                <c:pt idx="2">
                  <c:v>2265</c:v>
                </c:pt>
                <c:pt idx="3">
                  <c:v>2113</c:v>
                </c:pt>
                <c:pt idx="4">
                  <c:v>2199</c:v>
                </c:pt>
                <c:pt idx="5">
                  <c:v>2244</c:v>
                </c:pt>
                <c:pt idx="6">
                  <c:v>2239</c:v>
                </c:pt>
                <c:pt idx="7">
                  <c:v>1777</c:v>
                </c:pt>
                <c:pt idx="8">
                  <c:v>2071</c:v>
                </c:pt>
                <c:pt idx="9">
                  <c:v>2015</c:v>
                </c:pt>
                <c:pt idx="10">
                  <c:v>2190</c:v>
                </c:pt>
                <c:pt idx="11">
                  <c:v>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61-4BFE-A10A-9D4384823ED2}"/>
            </c:ext>
          </c:extLst>
        </c:ser>
        <c:ser>
          <c:idx val="1"/>
          <c:order val="1"/>
          <c:tx>
            <c:strRef>
              <c:f>'EPO-Val'!$E$51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'EPO-Val'!$C$9:$C$20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'EPO-Val'!$E$53:$E$64</c:f>
              <c:numCache>
                <c:formatCode>#,##0</c:formatCode>
                <c:ptCount val="12"/>
                <c:pt idx="0">
                  <c:v>1650</c:v>
                </c:pt>
                <c:pt idx="1">
                  <c:v>1686</c:v>
                </c:pt>
                <c:pt idx="2">
                  <c:v>1765</c:v>
                </c:pt>
                <c:pt idx="3">
                  <c:v>1434</c:v>
                </c:pt>
                <c:pt idx="4">
                  <c:v>1723</c:v>
                </c:pt>
                <c:pt idx="5">
                  <c:v>1563</c:v>
                </c:pt>
                <c:pt idx="6">
                  <c:v>1456</c:v>
                </c:pt>
                <c:pt idx="7">
                  <c:v>1436</c:v>
                </c:pt>
                <c:pt idx="8">
                  <c:v>1467</c:v>
                </c:pt>
                <c:pt idx="9">
                  <c:v>1503</c:v>
                </c:pt>
                <c:pt idx="10">
                  <c:v>1533</c:v>
                </c:pt>
                <c:pt idx="11">
                  <c:v>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61-4BFE-A10A-9D4384823ED2}"/>
            </c:ext>
          </c:extLst>
        </c:ser>
        <c:ser>
          <c:idx val="3"/>
          <c:order val="2"/>
          <c:tx>
            <c:strRef>
              <c:f>'EPO-Val'!$G$51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'EPO-Val'!$C$9:$C$20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'EPO-Val'!$G$53:$G$64</c:f>
              <c:numCache>
                <c:formatCode>#,##0</c:formatCode>
                <c:ptCount val="12"/>
                <c:pt idx="0">
                  <c:v>1330</c:v>
                </c:pt>
                <c:pt idx="1">
                  <c:v>1224</c:v>
                </c:pt>
                <c:pt idx="2">
                  <c:v>1301</c:v>
                </c:pt>
                <c:pt idx="3">
                  <c:v>1025</c:v>
                </c:pt>
                <c:pt idx="4">
                  <c:v>1210</c:v>
                </c:pt>
                <c:pt idx="5">
                  <c:v>1549</c:v>
                </c:pt>
                <c:pt idx="6">
                  <c:v>1869</c:v>
                </c:pt>
                <c:pt idx="7">
                  <c:v>1977</c:v>
                </c:pt>
                <c:pt idx="8">
                  <c:v>2408</c:v>
                </c:pt>
                <c:pt idx="9">
                  <c:v>2582</c:v>
                </c:pt>
                <c:pt idx="10">
                  <c:v>2561</c:v>
                </c:pt>
                <c:pt idx="11">
                  <c:v>2049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61-4BFE-A10A-9D4384823ED2}"/>
            </c:ext>
          </c:extLst>
        </c:ser>
        <c:ser>
          <c:idx val="5"/>
          <c:order val="3"/>
          <c:tx>
            <c:strRef>
              <c:f>'EPO-Val'!$I$51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'EPO-Val'!$C$9:$C$20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'EPO-Val'!$I$53:$I$64</c:f>
              <c:numCache>
                <c:formatCode>#,##0</c:formatCode>
                <c:ptCount val="12"/>
                <c:pt idx="0">
                  <c:v>2330</c:v>
                </c:pt>
                <c:pt idx="1">
                  <c:v>2081</c:v>
                </c:pt>
                <c:pt idx="2">
                  <c:v>1803</c:v>
                </c:pt>
                <c:pt idx="3">
                  <c:v>1942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61-4BFE-A10A-9D4384823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6456825986522"/>
          <c:y val="0.90363087377204931"/>
          <c:w val="0.53140549498118583"/>
          <c:h val="6.284958346908797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EVOLUCIÓN DE SOLICITUDES DE PCT </a:t>
            </a:r>
            <a:r>
              <a:rPr lang="es-ES" sz="1200" b="1" baseline="0">
                <a:solidFill>
                  <a:sysClr val="windowText" lastClr="000000"/>
                </a:solidFill>
              </a:rPr>
              <a:t>EN LA OEPM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628881723813752"/>
          <c:y val="4.3799641902698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942998137510191E-2"/>
          <c:y val="0.15462853754159392"/>
          <c:w val="0.91984236611109638"/>
          <c:h val="0.59146302805329953"/>
        </c:manualLayout>
      </c:layout>
      <c:lineChart>
        <c:grouping val="standard"/>
        <c:varyColors val="0"/>
        <c:ser>
          <c:idx val="0"/>
          <c:order val="0"/>
          <c:tx>
            <c:strRef>
              <c:f>'PCT-IBI'!$D$7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'PCT-IBI'!$C$9:$C$20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'PCT-IBI'!$D$9:$D$20</c:f>
              <c:numCache>
                <c:formatCode>#,##0</c:formatCode>
                <c:ptCount val="12"/>
                <c:pt idx="0">
                  <c:v>74</c:v>
                </c:pt>
                <c:pt idx="1">
                  <c:v>76</c:v>
                </c:pt>
                <c:pt idx="2">
                  <c:v>82</c:v>
                </c:pt>
                <c:pt idx="3">
                  <c:v>76</c:v>
                </c:pt>
                <c:pt idx="4">
                  <c:v>93</c:v>
                </c:pt>
                <c:pt idx="5">
                  <c:v>94</c:v>
                </c:pt>
                <c:pt idx="6">
                  <c:v>106</c:v>
                </c:pt>
                <c:pt idx="7">
                  <c:v>50</c:v>
                </c:pt>
                <c:pt idx="8">
                  <c:v>85</c:v>
                </c:pt>
                <c:pt idx="9">
                  <c:v>74</c:v>
                </c:pt>
                <c:pt idx="10">
                  <c:v>80</c:v>
                </c:pt>
                <c:pt idx="11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59-4374-8386-1603BB6FFDE6}"/>
            </c:ext>
          </c:extLst>
        </c:ser>
        <c:ser>
          <c:idx val="1"/>
          <c:order val="1"/>
          <c:tx>
            <c:strRef>
              <c:f>'PCT-IBI'!$E$7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'PCT-IBI'!$C$9:$C$20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'PCT-IBI'!$E$9:$E$20</c:f>
              <c:numCache>
                <c:formatCode>General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97</c:v>
                </c:pt>
                <c:pt idx="3">
                  <c:v>75</c:v>
                </c:pt>
                <c:pt idx="4">
                  <c:v>72</c:v>
                </c:pt>
                <c:pt idx="5">
                  <c:v>87</c:v>
                </c:pt>
                <c:pt idx="6">
                  <c:v>92</c:v>
                </c:pt>
                <c:pt idx="7">
                  <c:v>40</c:v>
                </c:pt>
                <c:pt idx="8">
                  <c:v>83</c:v>
                </c:pt>
                <c:pt idx="9">
                  <c:v>87</c:v>
                </c:pt>
                <c:pt idx="10">
                  <c:v>74</c:v>
                </c:pt>
                <c:pt idx="1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9-4374-8386-1603BB6FFDE6}"/>
            </c:ext>
          </c:extLst>
        </c:ser>
        <c:ser>
          <c:idx val="3"/>
          <c:order val="2"/>
          <c:tx>
            <c:strRef>
              <c:f>'PCT-IBI'!$G$7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'PCT-IBI'!$C$9:$C$20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'PCT-IBI'!$G$9:$G$20</c:f>
              <c:numCache>
                <c:formatCode>General</c:formatCode>
                <c:ptCount val="12"/>
                <c:pt idx="0">
                  <c:v>49</c:v>
                </c:pt>
                <c:pt idx="1">
                  <c:v>69</c:v>
                </c:pt>
                <c:pt idx="2">
                  <c:v>101</c:v>
                </c:pt>
                <c:pt idx="3">
                  <c:v>66</c:v>
                </c:pt>
                <c:pt idx="4">
                  <c:v>89</c:v>
                </c:pt>
                <c:pt idx="5">
                  <c:v>61</c:v>
                </c:pt>
                <c:pt idx="6">
                  <c:v>75</c:v>
                </c:pt>
                <c:pt idx="7">
                  <c:v>38</c:v>
                </c:pt>
                <c:pt idx="8">
                  <c:v>55</c:v>
                </c:pt>
                <c:pt idx="9">
                  <c:v>65</c:v>
                </c:pt>
                <c:pt idx="10">
                  <c:v>76</c:v>
                </c:pt>
                <c:pt idx="11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59-4374-8386-1603BB6FFDE6}"/>
            </c:ext>
          </c:extLst>
        </c:ser>
        <c:ser>
          <c:idx val="5"/>
          <c:order val="3"/>
          <c:tx>
            <c:strRef>
              <c:f>'PCT-IBI'!$I$7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'PCT-IBI'!$C$9:$C$20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'PCT-IBI'!$I$9:$I$20</c:f>
              <c:numCache>
                <c:formatCode>#,##0</c:formatCode>
                <c:ptCount val="12"/>
                <c:pt idx="0">
                  <c:v>55</c:v>
                </c:pt>
                <c:pt idx="1">
                  <c:v>70</c:v>
                </c:pt>
                <c:pt idx="2">
                  <c:v>81</c:v>
                </c:pt>
                <c:pt idx="3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59-4374-8386-1603BB6FF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6190656230602"/>
          <c:y val="0.90373689855172423"/>
          <c:w val="0.47153507187748323"/>
          <c:h val="6.3022062360441652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EVOLUCIÓN DE SOLICITUDES DE IBI </a:t>
            </a:r>
            <a:r>
              <a:rPr lang="es-ES" sz="1200" b="1" baseline="0">
                <a:solidFill>
                  <a:sysClr val="windowText" lastClr="000000"/>
                </a:solidFill>
              </a:rPr>
              <a:t>PRESENTADAS EN LA OEPM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090863902972464"/>
          <c:y val="2.5964977589784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485120129214616E-2"/>
          <c:y val="0.1664838889836473"/>
          <c:w val="0.91984236611109638"/>
          <c:h val="0.5775657773381494"/>
        </c:manualLayout>
      </c:layout>
      <c:lineChart>
        <c:grouping val="standard"/>
        <c:varyColors val="0"/>
        <c:ser>
          <c:idx val="0"/>
          <c:order val="0"/>
          <c:tx>
            <c:strRef>
              <c:f>'PCT-IBI'!$D$51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'PCT-IBI'!$C$9:$C$20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'PCT-IBI'!$D$53:$D$64</c:f>
              <c:numCache>
                <c:formatCode>#,##0</c:formatCode>
                <c:ptCount val="12"/>
                <c:pt idx="0">
                  <c:v>51</c:v>
                </c:pt>
                <c:pt idx="1">
                  <c:v>73</c:v>
                </c:pt>
                <c:pt idx="2">
                  <c:v>96</c:v>
                </c:pt>
                <c:pt idx="3">
                  <c:v>98</c:v>
                </c:pt>
                <c:pt idx="4">
                  <c:v>74</c:v>
                </c:pt>
                <c:pt idx="5">
                  <c:v>63</c:v>
                </c:pt>
                <c:pt idx="6">
                  <c:v>88</c:v>
                </c:pt>
                <c:pt idx="7">
                  <c:v>67</c:v>
                </c:pt>
                <c:pt idx="8">
                  <c:v>56</c:v>
                </c:pt>
                <c:pt idx="9">
                  <c:v>62</c:v>
                </c:pt>
                <c:pt idx="10">
                  <c:v>99</c:v>
                </c:pt>
                <c:pt idx="11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1C-44BB-9592-123E52FEDBF3}"/>
            </c:ext>
          </c:extLst>
        </c:ser>
        <c:ser>
          <c:idx val="1"/>
          <c:order val="1"/>
          <c:tx>
            <c:strRef>
              <c:f>'PCT-IBI'!$E$51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'PCT-IBI'!$C$9:$C$20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'PCT-IBI'!$E$53:$E$64</c:f>
              <c:numCache>
                <c:formatCode>#,##0</c:formatCode>
                <c:ptCount val="12"/>
                <c:pt idx="0">
                  <c:v>74</c:v>
                </c:pt>
                <c:pt idx="1">
                  <c:v>56</c:v>
                </c:pt>
                <c:pt idx="2">
                  <c:v>41</c:v>
                </c:pt>
                <c:pt idx="3">
                  <c:v>64</c:v>
                </c:pt>
                <c:pt idx="4">
                  <c:v>91</c:v>
                </c:pt>
                <c:pt idx="5">
                  <c:v>85</c:v>
                </c:pt>
                <c:pt idx="6">
                  <c:v>73</c:v>
                </c:pt>
                <c:pt idx="7">
                  <c:v>88</c:v>
                </c:pt>
                <c:pt idx="8">
                  <c:v>57</c:v>
                </c:pt>
                <c:pt idx="9">
                  <c:v>67</c:v>
                </c:pt>
                <c:pt idx="10">
                  <c:v>74</c:v>
                </c:pt>
                <c:pt idx="1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1C-44BB-9592-123E52FEDBF3}"/>
            </c:ext>
          </c:extLst>
        </c:ser>
        <c:ser>
          <c:idx val="3"/>
          <c:order val="2"/>
          <c:tx>
            <c:strRef>
              <c:f>'PCT-IBI'!$G$51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'PCT-IBI'!$C$9:$C$20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'PCT-IBI'!$G$53:$G$64</c:f>
              <c:numCache>
                <c:formatCode>#,##0</c:formatCode>
                <c:ptCount val="12"/>
                <c:pt idx="0">
                  <c:v>57</c:v>
                </c:pt>
                <c:pt idx="1">
                  <c:v>52</c:v>
                </c:pt>
                <c:pt idx="2">
                  <c:v>77</c:v>
                </c:pt>
                <c:pt idx="3">
                  <c:v>71</c:v>
                </c:pt>
                <c:pt idx="4">
                  <c:v>68</c:v>
                </c:pt>
                <c:pt idx="5">
                  <c:v>67</c:v>
                </c:pt>
                <c:pt idx="6">
                  <c:v>67</c:v>
                </c:pt>
                <c:pt idx="7">
                  <c:v>53</c:v>
                </c:pt>
                <c:pt idx="8">
                  <c:v>32</c:v>
                </c:pt>
                <c:pt idx="9">
                  <c:v>51</c:v>
                </c:pt>
                <c:pt idx="10">
                  <c:v>53</c:v>
                </c:pt>
                <c:pt idx="11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1C-44BB-9592-123E52FEDBF3}"/>
            </c:ext>
          </c:extLst>
        </c:ser>
        <c:ser>
          <c:idx val="5"/>
          <c:order val="3"/>
          <c:tx>
            <c:strRef>
              <c:f>'PCT-IBI'!$I$51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'PCT-IBI'!$C$9:$C$20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'PCT-IBI'!$I$53:$I$64</c:f>
              <c:numCache>
                <c:formatCode>#,##0</c:formatCode>
                <c:ptCount val="12"/>
                <c:pt idx="0">
                  <c:v>30</c:v>
                </c:pt>
                <c:pt idx="1">
                  <c:v>64</c:v>
                </c:pt>
                <c:pt idx="2">
                  <c:v>57</c:v>
                </c:pt>
                <c:pt idx="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1C-44BB-9592-123E52FED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6456825986522"/>
          <c:y val="0.90363087377204931"/>
          <c:w val="0.53140549498118583"/>
          <c:h val="6.284958346908797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EVOLUCIÓN DEL Nº DE INTERPOSICIONES DE RECURSOS</a:t>
            </a:r>
          </a:p>
        </c:rich>
      </c:tx>
      <c:layout>
        <c:manualLayout>
          <c:xMode val="edge"/>
          <c:yMode val="edge"/>
          <c:x val="0.18009207594735616"/>
          <c:y val="5.58107210405392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129992905347543E-2"/>
          <c:y val="0.17398825297349571"/>
          <c:w val="0.90779412227266532"/>
          <c:h val="0.59117856606773256"/>
        </c:manualLayout>
      </c:layout>
      <c:lineChart>
        <c:grouping val="standard"/>
        <c:varyColors val="0"/>
        <c:ser>
          <c:idx val="0"/>
          <c:order val="0"/>
          <c:tx>
            <c:strRef>
              <c:f>Recursos!$C$7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Recursos!$B$9:$B$20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Recursos!$C$9:$C$20</c:f>
              <c:numCache>
                <c:formatCode>#,##0</c:formatCode>
                <c:ptCount val="12"/>
                <c:pt idx="0">
                  <c:v>136</c:v>
                </c:pt>
                <c:pt idx="1">
                  <c:v>142</c:v>
                </c:pt>
                <c:pt idx="2">
                  <c:v>209</c:v>
                </c:pt>
                <c:pt idx="3">
                  <c:v>155</c:v>
                </c:pt>
                <c:pt idx="4">
                  <c:v>206</c:v>
                </c:pt>
                <c:pt idx="5">
                  <c:v>175</c:v>
                </c:pt>
                <c:pt idx="6">
                  <c:v>190</c:v>
                </c:pt>
                <c:pt idx="7">
                  <c:v>163</c:v>
                </c:pt>
                <c:pt idx="8">
                  <c:v>155</c:v>
                </c:pt>
                <c:pt idx="9">
                  <c:v>136</c:v>
                </c:pt>
                <c:pt idx="10">
                  <c:v>139</c:v>
                </c:pt>
                <c:pt idx="11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D-4124-B480-E449FC7047F8}"/>
            </c:ext>
          </c:extLst>
        </c:ser>
        <c:ser>
          <c:idx val="1"/>
          <c:order val="1"/>
          <c:tx>
            <c:strRef>
              <c:f>Recursos!$D$7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Recursos!$B$9:$B$20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Recursos!$D$9:$D$20</c:f>
              <c:numCache>
                <c:formatCode>#,##0</c:formatCode>
                <c:ptCount val="12"/>
                <c:pt idx="0">
                  <c:v>103</c:v>
                </c:pt>
                <c:pt idx="1">
                  <c:v>121</c:v>
                </c:pt>
                <c:pt idx="2">
                  <c:v>185</c:v>
                </c:pt>
                <c:pt idx="3">
                  <c:v>162</c:v>
                </c:pt>
                <c:pt idx="4">
                  <c:v>166</c:v>
                </c:pt>
                <c:pt idx="5">
                  <c:v>260</c:v>
                </c:pt>
                <c:pt idx="6">
                  <c:v>206</c:v>
                </c:pt>
                <c:pt idx="7">
                  <c:v>155</c:v>
                </c:pt>
                <c:pt idx="8">
                  <c:v>168</c:v>
                </c:pt>
                <c:pt idx="9">
                  <c:v>198</c:v>
                </c:pt>
                <c:pt idx="10">
                  <c:v>145</c:v>
                </c:pt>
                <c:pt idx="11">
                  <c:v>174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BEFD-4124-B480-E449FC7047F8}"/>
            </c:ext>
          </c:extLst>
        </c:ser>
        <c:ser>
          <c:idx val="3"/>
          <c:order val="2"/>
          <c:tx>
            <c:strRef>
              <c:f>Recursos!$F$7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Recursos!$B$9:$B$20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Recursos!$F$9:$F$20</c:f>
              <c:numCache>
                <c:formatCode>#,##0</c:formatCode>
                <c:ptCount val="12"/>
                <c:pt idx="0">
                  <c:v>160</c:v>
                </c:pt>
                <c:pt idx="1">
                  <c:v>186</c:v>
                </c:pt>
                <c:pt idx="2">
                  <c:v>196</c:v>
                </c:pt>
                <c:pt idx="3">
                  <c:v>161</c:v>
                </c:pt>
                <c:pt idx="4">
                  <c:v>166</c:v>
                </c:pt>
                <c:pt idx="5">
                  <c:v>182</c:v>
                </c:pt>
                <c:pt idx="6">
                  <c:v>190</c:v>
                </c:pt>
                <c:pt idx="7">
                  <c:v>159</c:v>
                </c:pt>
                <c:pt idx="8">
                  <c:v>117</c:v>
                </c:pt>
                <c:pt idx="9">
                  <c:v>169</c:v>
                </c:pt>
                <c:pt idx="10">
                  <c:v>155</c:v>
                </c:pt>
                <c:pt idx="11">
                  <c:v>142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BEFD-4124-B480-E449FC7047F8}"/>
            </c:ext>
          </c:extLst>
        </c:ser>
        <c:ser>
          <c:idx val="5"/>
          <c:order val="3"/>
          <c:tx>
            <c:strRef>
              <c:f>Recursos!$H$7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Recursos!$B$9:$B$20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Recursos!$H$9:$H$20</c:f>
              <c:numCache>
                <c:formatCode>#,##0</c:formatCode>
                <c:ptCount val="12"/>
                <c:pt idx="0">
                  <c:v>140</c:v>
                </c:pt>
                <c:pt idx="1">
                  <c:v>173</c:v>
                </c:pt>
                <c:pt idx="2">
                  <c:v>144</c:v>
                </c:pt>
                <c:pt idx="3">
                  <c:v>103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BEFD-4124-B480-E449FC704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82104"/>
        <c:axId val="747485712"/>
        <c:extLst/>
      </c:lineChart>
      <c:catAx>
        <c:axId val="747482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47485712"/>
        <c:crosses val="autoZero"/>
        <c:auto val="1"/>
        <c:lblAlgn val="ctr"/>
        <c:lblOffset val="100"/>
        <c:noMultiLvlLbl val="0"/>
      </c:catAx>
      <c:valAx>
        <c:axId val="747485712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74821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324812074729677E-2"/>
          <c:y val="0.90366777171774437"/>
          <c:w val="0.47873483570139008"/>
          <c:h val="5.87429497459158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accent2">
          <a:lumMod val="50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[EstadísticasOEPM.xlsx]DATOS!TablaDinámica1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DATOS!$F$4:$F$20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strCache>
            </c:strRef>
          </c:cat>
          <c:val>
            <c:numRef>
              <c:f>DATOS!$G$4:$G$20</c:f>
              <c:numCache>
                <c:formatCode>#,##0</c:formatCode>
                <c:ptCount val="16"/>
                <c:pt idx="0">
                  <c:v>66635</c:v>
                </c:pt>
                <c:pt idx="1">
                  <c:v>69153</c:v>
                </c:pt>
                <c:pt idx="2">
                  <c:v>73996</c:v>
                </c:pt>
                <c:pt idx="3">
                  <c:v>72461</c:v>
                </c:pt>
                <c:pt idx="4">
                  <c:v>76633</c:v>
                </c:pt>
                <c:pt idx="5">
                  <c:v>80994</c:v>
                </c:pt>
                <c:pt idx="6">
                  <c:v>81072</c:v>
                </c:pt>
                <c:pt idx="7">
                  <c:v>82887</c:v>
                </c:pt>
                <c:pt idx="8">
                  <c:v>88409</c:v>
                </c:pt>
                <c:pt idx="9">
                  <c:v>87276</c:v>
                </c:pt>
                <c:pt idx="10">
                  <c:v>82287</c:v>
                </c:pt>
                <c:pt idx="11">
                  <c:v>80614</c:v>
                </c:pt>
                <c:pt idx="12">
                  <c:v>81300</c:v>
                </c:pt>
                <c:pt idx="13">
                  <c:v>72548</c:v>
                </c:pt>
                <c:pt idx="14">
                  <c:v>82749</c:v>
                </c:pt>
                <c:pt idx="15">
                  <c:v>29714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E-4412-A49F-68D79C132B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2787856"/>
        <c:axId val="642788184"/>
      </c:barChart>
      <c:catAx>
        <c:axId val="64278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2788184"/>
        <c:crosses val="autoZero"/>
        <c:auto val="1"/>
        <c:lblAlgn val="ctr"/>
        <c:lblOffset val="100"/>
        <c:noMultiLvlLbl val="0"/>
      </c:catAx>
      <c:valAx>
        <c:axId val="642788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4278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[EstadísticasOEPM.xlsx]DATOS EXT!TablaDinámica3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EXT'!$G$3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EXT'!$F$4:$F$20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strCache>
            </c:strRef>
          </c:cat>
          <c:val>
            <c:numRef>
              <c:f>'DATOS EXT'!$G$4:$G$20</c:f>
              <c:numCache>
                <c:formatCode>#,##0</c:formatCode>
                <c:ptCount val="16"/>
                <c:pt idx="0">
                  <c:v>16255</c:v>
                </c:pt>
                <c:pt idx="1">
                  <c:v>16937</c:v>
                </c:pt>
                <c:pt idx="2">
                  <c:v>18488</c:v>
                </c:pt>
                <c:pt idx="3">
                  <c:v>18840</c:v>
                </c:pt>
                <c:pt idx="4">
                  <c:v>18717</c:v>
                </c:pt>
                <c:pt idx="5">
                  <c:v>17405</c:v>
                </c:pt>
                <c:pt idx="6">
                  <c:v>18973</c:v>
                </c:pt>
                <c:pt idx="7">
                  <c:v>22675</c:v>
                </c:pt>
                <c:pt idx="8">
                  <c:v>25953</c:v>
                </c:pt>
                <c:pt idx="9">
                  <c:v>26933</c:v>
                </c:pt>
                <c:pt idx="10">
                  <c:v>30691</c:v>
                </c:pt>
                <c:pt idx="11">
                  <c:v>28270</c:v>
                </c:pt>
                <c:pt idx="12">
                  <c:v>25327</c:v>
                </c:pt>
                <c:pt idx="13">
                  <c:v>18611</c:v>
                </c:pt>
                <c:pt idx="14">
                  <c:v>21085</c:v>
                </c:pt>
                <c:pt idx="15">
                  <c:v>8156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D-4CCE-8B3E-B548767F68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2581512"/>
        <c:axId val="392574624"/>
      </c:barChart>
      <c:catAx>
        <c:axId val="39258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92574624"/>
        <c:crosses val="autoZero"/>
        <c:auto val="1"/>
        <c:lblAlgn val="ctr"/>
        <c:lblOffset val="100"/>
        <c:noMultiLvlLbl val="0"/>
      </c:catAx>
      <c:valAx>
        <c:axId val="3925746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92581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4D5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[EstadísticasOEPM.xlsx]DATOS EXT!TablaDinámica4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8.5326417081237633E-3"/>
              <c:y val="-3.850026082664722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0997434436393569E-2"/>
              <c:y val="-3.08601632259592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3509686859604356E-2"/>
              <c:y val="-3.08601632259592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9849211778070364E-2"/>
              <c:y val="-5.876068476126172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7278065494420673E-2"/>
              <c:y val="3.336741168319427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106545282124983E-2"/>
              <c:y val="-9.925109505047492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8.5563347154583354E-3"/>
              <c:y val="-5.130909690295282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1032183890117361E-2"/>
              <c:y val="-5.167481613360318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4.616896836134577E-2"/>
              <c:y val="1.85456636272356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4.7425094572951208E-2"/>
              <c:y val="2.101595496989551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4.6168968361345868E-2"/>
              <c:y val="2.101595496989542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3607706245291379E-2"/>
              <c:y val="-3.08601632259592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8591113088599797E-2"/>
              <c:y val="-3.831693294086024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4765813071209841E-2"/>
              <c:y val="-3.580074591127880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4863832456896865E-2"/>
              <c:y val="2.84268289978747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4.7425094572951257E-2"/>
              <c:y val="1.85456636272357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7283287712776778E-2"/>
              <c:y val="8.21334683200983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4.1144463514924012E-2"/>
              <c:y val="2.842682899787472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7289873381607177E-2"/>
              <c:y val="3.336731415984313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6119958668502261E-2"/>
              <c:y val="-3.580074591127880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4765813071209794E-2"/>
              <c:y val="-3.08601632259592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3558696552447845E-2"/>
              <c:y val="-3.08601632259592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9839327610475065E-2"/>
              <c:y val="-3.33304545686190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8583201398869624E-2"/>
              <c:y val="-3.086016322595934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3509686859604379E-2"/>
              <c:y val="2.842682899787472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3607498134515731E-2"/>
              <c:y val="4.319535322568037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4863832456896823E-2"/>
              <c:y val="-3.086016322595932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3607706245291379E-2"/>
              <c:y val="-3.08601632259593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3509686859604356E-2"/>
              <c:y val="-3.086016322595934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7278065494420673E-2"/>
              <c:y val="-4.074132859659831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7.2290558015772523E-3"/>
              <c:y val="-3.333045456861907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2351580033685941E-2"/>
              <c:y val="-3.580074591127889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3.3607706245291379E-2"/>
              <c:y val="-3.08601632259592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6021556048842311E-2"/>
              <c:y val="-3.086018274067475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0997434436393477E-2"/>
              <c:y val="-3.08601632259592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3558696552447873E-2"/>
              <c:y val="-4.074132859659831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2.1046444129237014E-2"/>
              <c:y val="-3.58007459112788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8546096374663843E-2"/>
              <c:y val="3.556373676082331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>
            <c:manualLayout>
              <c:x val="-1.7089016578914026E-2"/>
              <c:y val="-3.71467250568714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2687748572965232E-3"/>
          <c:y val="3.2708691755349288E-2"/>
          <c:w val="0.98746245028540691"/>
          <c:h val="0.70797553567799476"/>
        </c:manualLayout>
      </c:layout>
      <c:lineChart>
        <c:grouping val="standard"/>
        <c:varyColors val="0"/>
        <c:ser>
          <c:idx val="0"/>
          <c:order val="0"/>
          <c:tx>
            <c:strRef>
              <c:f>'DATOS EXT'!$J$3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FD20-471E-AB7B-D584A756B26A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FD20-471E-AB7B-D584A756B26A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FD20-471E-AB7B-D584A756B26A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FD20-471E-AB7B-D584A756B26A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FD20-471E-AB7B-D584A756B26A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FD20-471E-AB7B-D584A756B26A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FD20-471E-AB7B-D584A756B26A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FD20-471E-AB7B-D584A756B26A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FD20-471E-AB7B-D584A756B26A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FD20-471E-AB7B-D584A756B26A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FD20-471E-AB7B-D584A756B26A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FD20-471E-AB7B-D584A756B26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D20-471E-AB7B-D584A756B26A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FD20-471E-AB7B-D584A756B26A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FD20-471E-AB7B-D584A756B26A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FD20-471E-AB7B-D584A756B26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FD20-471E-AB7B-D584A756B26A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FD20-471E-AB7B-D584A756B26A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20-471E-AB7B-D584A756B26A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FD20-471E-AB7B-D584A756B26A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20-471E-AB7B-D584A756B26A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FD20-471E-AB7B-D584A756B26A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D20-471E-AB7B-D584A756B26A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FD20-471E-AB7B-D584A756B26A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D20-471E-AB7B-D584A756B26A}"/>
              </c:ext>
            </c:extLst>
          </c:dPt>
          <c:dPt>
            <c:idx val="2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D20-471E-AB7B-D584A756B26A}"/>
              </c:ext>
            </c:extLst>
          </c:dPt>
          <c:dPt>
            <c:idx val="2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FD20-471E-AB7B-D584A756B26A}"/>
              </c:ext>
            </c:extLst>
          </c:dPt>
          <c:dPt>
            <c:idx val="2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FD20-471E-AB7B-D584A756B26A}"/>
              </c:ext>
            </c:extLst>
          </c:dPt>
          <c:dPt>
            <c:idx val="2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FD20-471E-AB7B-D584A756B26A}"/>
              </c:ext>
            </c:extLst>
          </c:dPt>
          <c:dPt>
            <c:idx val="2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D20-471E-AB7B-D584A756B26A}"/>
              </c:ext>
            </c:extLst>
          </c:dPt>
          <c:dPt>
            <c:idx val="3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FD20-471E-AB7B-D584A756B26A}"/>
              </c:ext>
            </c:extLst>
          </c:dPt>
          <c:dPt>
            <c:idx val="3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FD20-471E-AB7B-D584A756B26A}"/>
              </c:ext>
            </c:extLst>
          </c:dPt>
          <c:dPt>
            <c:idx val="3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FD20-471E-AB7B-D584A756B26A}"/>
              </c:ext>
            </c:extLst>
          </c:dPt>
          <c:dPt>
            <c:idx val="3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FD20-471E-AB7B-D584A756B26A}"/>
              </c:ext>
            </c:extLst>
          </c:dPt>
          <c:dPt>
            <c:idx val="3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D20-471E-AB7B-D584A756B26A}"/>
              </c:ext>
            </c:extLst>
          </c:dPt>
          <c:dPt>
            <c:idx val="3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FD20-471E-AB7B-D584A756B26A}"/>
              </c:ext>
            </c:extLst>
          </c:dPt>
          <c:dPt>
            <c:idx val="3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FD20-471E-AB7B-D584A756B26A}"/>
              </c:ext>
            </c:extLst>
          </c:dPt>
          <c:dPt>
            <c:idx val="3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20-471E-AB7B-D584A756B26A}"/>
              </c:ext>
            </c:extLst>
          </c:dPt>
          <c:dPt>
            <c:idx val="3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C-F23F-4888-A7CA-4D542353DA2A}"/>
              </c:ext>
            </c:extLst>
          </c:dPt>
          <c:dLbls>
            <c:dLbl>
              <c:idx val="0"/>
              <c:layout>
                <c:manualLayout>
                  <c:x val="-2.9839327610475065E-2"/>
                  <c:y val="-3.333045456861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D20-471E-AB7B-D584A756B26A}"/>
                </c:ext>
              </c:extLst>
            </c:dLbl>
            <c:dLbl>
              <c:idx val="1"/>
              <c:layout>
                <c:manualLayout>
                  <c:x val="-2.3558696552447873E-2"/>
                  <c:y val="-4.0741328596598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D20-471E-AB7B-D584A756B26A}"/>
                </c:ext>
              </c:extLst>
            </c:dLbl>
            <c:dLbl>
              <c:idx val="2"/>
              <c:layout>
                <c:manualLayout>
                  <c:x val="-1.7278065494420673E-2"/>
                  <c:y val="-4.0741328596598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D20-471E-AB7B-D584A756B26A}"/>
                </c:ext>
              </c:extLst>
            </c:dLbl>
            <c:dLbl>
              <c:idx val="3"/>
              <c:layout>
                <c:manualLayout>
                  <c:x val="-1.7289873381607177E-2"/>
                  <c:y val="3.3367314159843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20-471E-AB7B-D584A756B26A}"/>
                </c:ext>
              </c:extLst>
            </c:dLbl>
            <c:dLbl>
              <c:idx val="4"/>
              <c:layout>
                <c:manualLayout>
                  <c:x val="-3.6119958668502261E-2"/>
                  <c:y val="-3.5800745911278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20-471E-AB7B-D584A756B26A}"/>
                </c:ext>
              </c:extLst>
            </c:dLbl>
            <c:dLbl>
              <c:idx val="5"/>
              <c:layout>
                <c:manualLayout>
                  <c:x val="-2.1046444129237014E-2"/>
                  <c:y val="-3.5800745911278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D20-471E-AB7B-D584A756B26A}"/>
                </c:ext>
              </c:extLst>
            </c:dLbl>
            <c:dLbl>
              <c:idx val="6"/>
              <c:layout>
                <c:manualLayout>
                  <c:x val="-1.4765813071209794E-2"/>
                  <c:y val="-3.086016322595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20-471E-AB7B-D584A756B26A}"/>
                </c:ext>
              </c:extLst>
            </c:dLbl>
            <c:dLbl>
              <c:idx val="7"/>
              <c:layout>
                <c:manualLayout>
                  <c:x val="-4.1144463514924012E-2"/>
                  <c:y val="2.8426828997874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20-471E-AB7B-D584A756B26A}"/>
                </c:ext>
              </c:extLst>
            </c:dLbl>
            <c:dLbl>
              <c:idx val="8"/>
              <c:layout>
                <c:manualLayout>
                  <c:x val="-2.3558696552447845E-2"/>
                  <c:y val="-3.086016322595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20-471E-AB7B-D584A756B26A}"/>
                </c:ext>
              </c:extLst>
            </c:dLbl>
            <c:dLbl>
              <c:idx val="9"/>
              <c:layout>
                <c:manualLayout>
                  <c:x val="-1.3509686859604379E-2"/>
                  <c:y val="2.8426828997874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20-471E-AB7B-D584A756B26A}"/>
                </c:ext>
              </c:extLst>
            </c:dLbl>
            <c:dLbl>
              <c:idx val="10"/>
              <c:layout>
                <c:manualLayout>
                  <c:x val="-1.3509686859604356E-2"/>
                  <c:y val="-3.0860163225959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D20-471E-AB7B-D584A756B26A}"/>
                </c:ext>
              </c:extLst>
            </c:dLbl>
            <c:dLbl>
              <c:idx val="11"/>
              <c:layout>
                <c:manualLayout>
                  <c:x val="-1.4765813071209841E-2"/>
                  <c:y val="-3.5800745911278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20-471E-AB7B-D584A756B26A}"/>
                </c:ext>
              </c:extLst>
            </c:dLbl>
            <c:dLbl>
              <c:idx val="12"/>
              <c:layout>
                <c:manualLayout>
                  <c:x val="-3.4863832456896865E-2"/>
                  <c:y val="2.842682899787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20-471E-AB7B-D584A756B26A}"/>
                </c:ext>
              </c:extLst>
            </c:dLbl>
            <c:dLbl>
              <c:idx val="13"/>
              <c:layout>
                <c:manualLayout>
                  <c:x val="-2.8583201398869624E-2"/>
                  <c:y val="-3.0860163225959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20-471E-AB7B-D584A756B26A}"/>
                </c:ext>
              </c:extLst>
            </c:dLbl>
            <c:dLbl>
              <c:idx val="14"/>
              <c:layout>
                <c:manualLayout>
                  <c:x val="-1.0997434436393477E-2"/>
                  <c:y val="-3.086016322595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D20-471E-AB7B-D584A756B26A}"/>
                </c:ext>
              </c:extLst>
            </c:dLbl>
            <c:dLbl>
              <c:idx val="15"/>
              <c:layout>
                <c:manualLayout>
                  <c:x val="-4.7425094572951257E-2"/>
                  <c:y val="1.854566362723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20-471E-AB7B-D584A756B26A}"/>
                </c:ext>
              </c:extLst>
            </c:dLbl>
            <c:dLbl>
              <c:idx val="16"/>
              <c:layout>
                <c:manualLayout>
                  <c:x val="-1.6021556048842311E-2"/>
                  <c:y val="-3.0860182740674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D20-471E-AB7B-D584A756B26A}"/>
                </c:ext>
              </c:extLst>
            </c:dLbl>
            <c:dLbl>
              <c:idx val="17"/>
              <c:layout>
                <c:manualLayout>
                  <c:x val="-2.7283287712776778E-2"/>
                  <c:y val="8.2133468320098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20-471E-AB7B-D584A756B26A}"/>
                </c:ext>
              </c:extLst>
            </c:dLbl>
            <c:dLbl>
              <c:idx val="18"/>
              <c:layout>
                <c:manualLayout>
                  <c:x val="-1.9849211778070364E-2"/>
                  <c:y val="-5.8760684761261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0-471E-AB7B-D584A756B26A}"/>
                </c:ext>
              </c:extLst>
            </c:dLbl>
            <c:dLbl>
              <c:idx val="19"/>
              <c:layout>
                <c:manualLayout>
                  <c:x val="-1.7278065494420673E-2"/>
                  <c:y val="3.3367411683194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20-471E-AB7B-D584A756B26A}"/>
                </c:ext>
              </c:extLst>
            </c:dLbl>
            <c:dLbl>
              <c:idx val="20"/>
              <c:layout>
                <c:manualLayout>
                  <c:x val="-2.106545282124983E-2"/>
                  <c:y val="-9.9251095050474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20-471E-AB7B-D584A756B26A}"/>
                </c:ext>
              </c:extLst>
            </c:dLbl>
            <c:dLbl>
              <c:idx val="21"/>
              <c:layout>
                <c:manualLayout>
                  <c:x val="-1.8546096374663843E-2"/>
                  <c:y val="3.5563736760823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D20-471E-AB7B-D584A756B26A}"/>
                </c:ext>
              </c:extLst>
            </c:dLbl>
            <c:dLbl>
              <c:idx val="22"/>
              <c:layout>
                <c:manualLayout>
                  <c:x val="-2.1032183890117361E-2"/>
                  <c:y val="-5.1674816133603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20-471E-AB7B-D584A756B26A}"/>
                </c:ext>
              </c:extLst>
            </c:dLbl>
            <c:dLbl>
              <c:idx val="23"/>
              <c:layout>
                <c:manualLayout>
                  <c:x val="-8.5563347154583354E-3"/>
                  <c:y val="-5.1309096902952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20-471E-AB7B-D584A756B26A}"/>
                </c:ext>
              </c:extLst>
            </c:dLbl>
            <c:dLbl>
              <c:idx val="24"/>
              <c:layout>
                <c:manualLayout>
                  <c:x val="-4.7425094572951208E-2"/>
                  <c:y val="2.1015954969895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20-471E-AB7B-D584A756B26A}"/>
                </c:ext>
              </c:extLst>
            </c:dLbl>
            <c:dLbl>
              <c:idx val="25"/>
              <c:layout>
                <c:manualLayout>
                  <c:x val="-4.616896836134577E-2"/>
                  <c:y val="1.854566362723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20-471E-AB7B-D584A756B26A}"/>
                </c:ext>
              </c:extLst>
            </c:dLbl>
            <c:dLbl>
              <c:idx val="26"/>
              <c:layout>
                <c:manualLayout>
                  <c:x val="-3.2351580033685941E-2"/>
                  <c:y val="-3.580074591127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D20-471E-AB7B-D584A756B26A}"/>
                </c:ext>
              </c:extLst>
            </c:dLbl>
            <c:dLbl>
              <c:idx val="27"/>
              <c:layout>
                <c:manualLayout>
                  <c:x val="-4.6168968361345868E-2"/>
                  <c:y val="2.1015954969895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20-471E-AB7B-D584A756B26A}"/>
                </c:ext>
              </c:extLst>
            </c:dLbl>
            <c:dLbl>
              <c:idx val="28"/>
              <c:layout>
                <c:manualLayout>
                  <c:x val="-3.3607706245291379E-2"/>
                  <c:y val="-3.086016322595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D20-471E-AB7B-D584A756B26A}"/>
                </c:ext>
              </c:extLst>
            </c:dLbl>
            <c:dLbl>
              <c:idx val="29"/>
              <c:layout>
                <c:manualLayout>
                  <c:x val="-3.3607706245291379E-2"/>
                  <c:y val="-3.086016322595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20-471E-AB7B-D584A756B26A}"/>
                </c:ext>
              </c:extLst>
            </c:dLbl>
            <c:dLbl>
              <c:idx val="30"/>
              <c:layout>
                <c:manualLayout>
                  <c:x val="-1.8591113088599797E-2"/>
                  <c:y val="-3.8316932940860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20-471E-AB7B-D584A756B26A}"/>
                </c:ext>
              </c:extLst>
            </c:dLbl>
            <c:dLbl>
              <c:idx val="31"/>
              <c:layout>
                <c:manualLayout>
                  <c:x val="-3.3607498134515731E-2"/>
                  <c:y val="4.3195353225680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D20-471E-AB7B-D584A756B26A}"/>
                </c:ext>
              </c:extLst>
            </c:dLbl>
            <c:dLbl>
              <c:idx val="32"/>
              <c:layout>
                <c:manualLayout>
                  <c:x val="-3.4863832456896823E-2"/>
                  <c:y val="-3.0860163225959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20-471E-AB7B-D584A756B26A}"/>
                </c:ext>
              </c:extLst>
            </c:dLbl>
            <c:dLbl>
              <c:idx val="33"/>
              <c:layout>
                <c:manualLayout>
                  <c:x val="-3.3607706245291379E-2"/>
                  <c:y val="-3.086016322595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D20-471E-AB7B-D584A756B26A}"/>
                </c:ext>
              </c:extLst>
            </c:dLbl>
            <c:dLbl>
              <c:idx val="34"/>
              <c:layout>
                <c:manualLayout>
                  <c:x val="-1.3509686859604356E-2"/>
                  <c:y val="-3.086016322595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0-471E-AB7B-D584A756B26A}"/>
                </c:ext>
              </c:extLst>
            </c:dLbl>
            <c:dLbl>
              <c:idx val="35"/>
              <c:layout>
                <c:manualLayout>
                  <c:x val="-8.5326417081237633E-3"/>
                  <c:y val="-3.8500260826647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0-471E-AB7B-D584A756B26A}"/>
                </c:ext>
              </c:extLst>
            </c:dLbl>
            <c:dLbl>
              <c:idx val="36"/>
              <c:layout>
                <c:manualLayout>
                  <c:x val="-7.2290558015772523E-3"/>
                  <c:y val="-3.3330454568619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D20-471E-AB7B-D584A756B26A}"/>
                </c:ext>
              </c:extLst>
            </c:dLbl>
            <c:dLbl>
              <c:idx val="37"/>
              <c:layout>
                <c:manualLayout>
                  <c:x val="-1.0997434436393569E-2"/>
                  <c:y val="-3.086016322595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0-471E-AB7B-D584A756B26A}"/>
                </c:ext>
              </c:extLst>
            </c:dLbl>
            <c:dLbl>
              <c:idx val="39"/>
              <c:layout>
                <c:manualLayout>
                  <c:x val="-1.7089016578914026E-2"/>
                  <c:y val="-3.714672505687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F23F-4888-A7CA-4D542353DA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multiLvlStrRef>
              <c:f>'DATOS EXT'!$I$4:$I$55</c:f>
              <c:multiLvlStrCache>
                <c:ptCount val="48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  <c:pt idx="36">
                    <c:v>2024</c:v>
                  </c:pt>
                </c:lvl>
              </c:multiLvlStrCache>
            </c:multiLvlStrRef>
          </c:cat>
          <c:val>
            <c:numRef>
              <c:f>'DATOS EXT'!$J$4:$J$55</c:f>
              <c:numCache>
                <c:formatCode>#,##0</c:formatCode>
                <c:ptCount val="48"/>
                <c:pt idx="0">
                  <c:v>2089</c:v>
                </c:pt>
                <c:pt idx="1">
                  <c:v>2176</c:v>
                </c:pt>
                <c:pt idx="2">
                  <c:v>2265</c:v>
                </c:pt>
                <c:pt idx="3">
                  <c:v>2113</c:v>
                </c:pt>
                <c:pt idx="4">
                  <c:v>2199</c:v>
                </c:pt>
                <c:pt idx="5">
                  <c:v>2244</c:v>
                </c:pt>
                <c:pt idx="6">
                  <c:v>2239</c:v>
                </c:pt>
                <c:pt idx="7">
                  <c:v>1777</c:v>
                </c:pt>
                <c:pt idx="8">
                  <c:v>2071</c:v>
                </c:pt>
                <c:pt idx="9">
                  <c:v>2015</c:v>
                </c:pt>
                <c:pt idx="10">
                  <c:v>2190</c:v>
                </c:pt>
                <c:pt idx="11">
                  <c:v>1949</c:v>
                </c:pt>
                <c:pt idx="12">
                  <c:v>1650</c:v>
                </c:pt>
                <c:pt idx="13">
                  <c:v>1686</c:v>
                </c:pt>
                <c:pt idx="14">
                  <c:v>1765</c:v>
                </c:pt>
                <c:pt idx="15">
                  <c:v>1434</c:v>
                </c:pt>
                <c:pt idx="16">
                  <c:v>1723</c:v>
                </c:pt>
                <c:pt idx="17">
                  <c:v>1563</c:v>
                </c:pt>
                <c:pt idx="18">
                  <c:v>1456</c:v>
                </c:pt>
                <c:pt idx="19">
                  <c:v>1436</c:v>
                </c:pt>
                <c:pt idx="20">
                  <c:v>1467</c:v>
                </c:pt>
                <c:pt idx="21">
                  <c:v>1503</c:v>
                </c:pt>
                <c:pt idx="22">
                  <c:v>1533</c:v>
                </c:pt>
                <c:pt idx="23">
                  <c:v>1395</c:v>
                </c:pt>
                <c:pt idx="24">
                  <c:v>1330</c:v>
                </c:pt>
                <c:pt idx="25">
                  <c:v>1224</c:v>
                </c:pt>
                <c:pt idx="26">
                  <c:v>1301</c:v>
                </c:pt>
                <c:pt idx="27">
                  <c:v>1025</c:v>
                </c:pt>
                <c:pt idx="28">
                  <c:v>1210</c:v>
                </c:pt>
                <c:pt idx="29">
                  <c:v>1549</c:v>
                </c:pt>
                <c:pt idx="30">
                  <c:v>1869</c:v>
                </c:pt>
                <c:pt idx="31">
                  <c:v>1977</c:v>
                </c:pt>
                <c:pt idx="32">
                  <c:v>2408</c:v>
                </c:pt>
                <c:pt idx="33">
                  <c:v>2582</c:v>
                </c:pt>
                <c:pt idx="34">
                  <c:v>2561</c:v>
                </c:pt>
                <c:pt idx="35">
                  <c:v>2049</c:v>
                </c:pt>
                <c:pt idx="36">
                  <c:v>2330</c:v>
                </c:pt>
                <c:pt idx="37">
                  <c:v>2081</c:v>
                </c:pt>
                <c:pt idx="38">
                  <c:v>1803</c:v>
                </c:pt>
                <c:pt idx="39">
                  <c:v>1942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73-4B8E-BCD0-39D8FB122C0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855504"/>
        <c:axId val="978849600"/>
      </c:lineChart>
      <c:catAx>
        <c:axId val="97885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78849600"/>
        <c:crosses val="autoZero"/>
        <c:auto val="1"/>
        <c:lblAlgn val="ctr"/>
        <c:lblOffset val="100"/>
        <c:noMultiLvlLbl val="0"/>
      </c:catAx>
      <c:valAx>
        <c:axId val="9788496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97885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MU </a:t>
            </a:r>
            <a:r>
              <a:rPr lang="es-ES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INCLUIDAS PATENTES PCT EN FASE NACIONAL</a:t>
            </a:r>
            <a:endParaRPr lang="es-E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376334537130228"/>
          <c:y val="4.08683996836146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075857891768836E-2"/>
          <c:y val="0.16582645215212177"/>
          <c:w val="0.90878243023360394"/>
          <c:h val="0.59203024936508253"/>
        </c:manualLayout>
      </c:layout>
      <c:lineChart>
        <c:grouping val="standard"/>
        <c:varyColors val="0"/>
        <c:ser>
          <c:idx val="0"/>
          <c:order val="0"/>
          <c:tx>
            <c:strRef>
              <c:f>'Pat y MU'!$C$52:$E$52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'Pat y MU'!$B$54:$B$65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MU'!$E$54:$E$65</c:f>
              <c:numCache>
                <c:formatCode>General</c:formatCode>
                <c:ptCount val="12"/>
                <c:pt idx="0">
                  <c:v>201</c:v>
                </c:pt>
                <c:pt idx="1">
                  <c:v>281</c:v>
                </c:pt>
                <c:pt idx="2">
                  <c:v>323</c:v>
                </c:pt>
                <c:pt idx="3">
                  <c:v>287</c:v>
                </c:pt>
                <c:pt idx="4">
                  <c:v>280</c:v>
                </c:pt>
                <c:pt idx="5">
                  <c:v>291</c:v>
                </c:pt>
                <c:pt idx="6">
                  <c:v>255</c:v>
                </c:pt>
                <c:pt idx="7">
                  <c:v>173</c:v>
                </c:pt>
                <c:pt idx="8">
                  <c:v>232</c:v>
                </c:pt>
                <c:pt idx="9">
                  <c:v>265</c:v>
                </c:pt>
                <c:pt idx="10">
                  <c:v>272</c:v>
                </c:pt>
                <c:pt idx="11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E4-45F9-9CEB-4D9CD2C57485}"/>
            </c:ext>
          </c:extLst>
        </c:ser>
        <c:ser>
          <c:idx val="1"/>
          <c:order val="1"/>
          <c:tx>
            <c:strRef>
              <c:f>'Pat y MU'!$F$52:$I$52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'Pat y MU'!$B$54:$B$65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MU'!$H$54:$H$65</c:f>
              <c:numCache>
                <c:formatCode>General</c:formatCode>
                <c:ptCount val="12"/>
                <c:pt idx="0">
                  <c:v>188</c:v>
                </c:pt>
                <c:pt idx="1">
                  <c:v>240</c:v>
                </c:pt>
                <c:pt idx="2">
                  <c:v>237</c:v>
                </c:pt>
                <c:pt idx="3">
                  <c:v>208</c:v>
                </c:pt>
                <c:pt idx="4">
                  <c:v>237</c:v>
                </c:pt>
                <c:pt idx="5">
                  <c:v>237</c:v>
                </c:pt>
                <c:pt idx="6">
                  <c:v>205</c:v>
                </c:pt>
                <c:pt idx="7">
                  <c:v>181</c:v>
                </c:pt>
                <c:pt idx="8">
                  <c:v>194</c:v>
                </c:pt>
                <c:pt idx="9">
                  <c:v>237</c:v>
                </c:pt>
                <c:pt idx="10">
                  <c:v>256</c:v>
                </c:pt>
                <c:pt idx="11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E4-45F9-9CEB-4D9CD2C57485}"/>
            </c:ext>
          </c:extLst>
        </c:ser>
        <c:ser>
          <c:idx val="2"/>
          <c:order val="2"/>
          <c:tx>
            <c:strRef>
              <c:f>'Pat y MU'!$J$52:$M$52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'Pat y MU'!$B$54:$B$65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MU'!$L$54:$L$65</c:f>
              <c:numCache>
                <c:formatCode>General</c:formatCode>
                <c:ptCount val="12"/>
                <c:pt idx="0">
                  <c:v>161</c:v>
                </c:pt>
                <c:pt idx="1">
                  <c:v>265</c:v>
                </c:pt>
                <c:pt idx="2">
                  <c:v>285</c:v>
                </c:pt>
                <c:pt idx="3">
                  <c:v>234</c:v>
                </c:pt>
                <c:pt idx="4">
                  <c:v>244</c:v>
                </c:pt>
                <c:pt idx="5">
                  <c:v>244</c:v>
                </c:pt>
                <c:pt idx="6">
                  <c:v>279</c:v>
                </c:pt>
                <c:pt idx="7">
                  <c:v>161</c:v>
                </c:pt>
                <c:pt idx="8">
                  <c:v>226</c:v>
                </c:pt>
                <c:pt idx="9">
                  <c:v>223</c:v>
                </c:pt>
                <c:pt idx="10">
                  <c:v>243</c:v>
                </c:pt>
                <c:pt idx="11">
                  <c:v>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E4-45F9-9CEB-4D9CD2C57485}"/>
            </c:ext>
          </c:extLst>
        </c:ser>
        <c:ser>
          <c:idx val="3"/>
          <c:order val="3"/>
          <c:tx>
            <c:strRef>
              <c:f>'Pat y MU'!$N$52:$Q$52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'Pat y MU'!$B$54:$B$65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MU'!$P$54:$P$57</c:f>
              <c:numCache>
                <c:formatCode>General</c:formatCode>
                <c:ptCount val="4"/>
                <c:pt idx="0">
                  <c:v>208</c:v>
                </c:pt>
                <c:pt idx="1">
                  <c:v>238</c:v>
                </c:pt>
                <c:pt idx="2">
                  <c:v>224</c:v>
                </c:pt>
                <c:pt idx="3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E4-45F9-9CEB-4D9CD2C57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607607039543013"/>
          <c:y val="0.87645064620087054"/>
          <c:w val="0.4674920807312879"/>
          <c:h val="7.163059866989969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EVOLUCIÓN DE SOLICITUDES DE PATENTES </a:t>
            </a:r>
          </a:p>
          <a:p>
            <a:pPr>
              <a:defRPr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INCLUIDAS PCT EN FASE NACIONAL</a:t>
            </a:r>
          </a:p>
        </c:rich>
      </c:tx>
      <c:layout>
        <c:manualLayout>
          <c:xMode val="edge"/>
          <c:yMode val="edge"/>
          <c:x val="0.29687356781389629"/>
          <c:y val="3.6330608537693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0811650960415853E-2"/>
          <c:y val="0.19170946955881196"/>
          <c:w val="0.90932361725831556"/>
          <c:h val="0.56418053206781826"/>
        </c:manualLayout>
      </c:layout>
      <c:lineChart>
        <c:grouping val="standard"/>
        <c:varyColors val="0"/>
        <c:ser>
          <c:idx val="0"/>
          <c:order val="0"/>
          <c:tx>
            <c:strRef>
              <c:f>'Pat y MU'!$C$7:$E$7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'Pat y MU'!$B$9:$B$20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MU'!$E$9:$E$20</c:f>
              <c:numCache>
                <c:formatCode>General</c:formatCode>
                <c:ptCount val="12"/>
                <c:pt idx="0">
                  <c:v>94</c:v>
                </c:pt>
                <c:pt idx="1">
                  <c:v>110</c:v>
                </c:pt>
                <c:pt idx="2">
                  <c:v>143</c:v>
                </c:pt>
                <c:pt idx="3">
                  <c:v>104</c:v>
                </c:pt>
                <c:pt idx="4">
                  <c:v>120</c:v>
                </c:pt>
                <c:pt idx="5">
                  <c:v>141</c:v>
                </c:pt>
                <c:pt idx="6">
                  <c:v>163</c:v>
                </c:pt>
                <c:pt idx="7">
                  <c:v>77</c:v>
                </c:pt>
                <c:pt idx="8">
                  <c:v>117</c:v>
                </c:pt>
                <c:pt idx="9">
                  <c:v>127</c:v>
                </c:pt>
                <c:pt idx="10">
                  <c:v>100</c:v>
                </c:pt>
                <c:pt idx="11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00-433F-B80B-AB1AE17894D8}"/>
            </c:ext>
          </c:extLst>
        </c:ser>
        <c:ser>
          <c:idx val="1"/>
          <c:order val="1"/>
          <c:tx>
            <c:strRef>
              <c:f>'Pat y MU'!$F$7:$I$7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'Pat y MU'!$B$9:$B$20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MU'!$H$9:$H$20</c:f>
              <c:numCache>
                <c:formatCode>General</c:formatCode>
                <c:ptCount val="12"/>
                <c:pt idx="0">
                  <c:v>85</c:v>
                </c:pt>
                <c:pt idx="1">
                  <c:v>109</c:v>
                </c:pt>
                <c:pt idx="2">
                  <c:v>154</c:v>
                </c:pt>
                <c:pt idx="3">
                  <c:v>115</c:v>
                </c:pt>
                <c:pt idx="4">
                  <c:v>86</c:v>
                </c:pt>
                <c:pt idx="5">
                  <c:v>143</c:v>
                </c:pt>
                <c:pt idx="6">
                  <c:v>131</c:v>
                </c:pt>
                <c:pt idx="7">
                  <c:v>85</c:v>
                </c:pt>
                <c:pt idx="8">
                  <c:v>79</c:v>
                </c:pt>
                <c:pt idx="9">
                  <c:v>120</c:v>
                </c:pt>
                <c:pt idx="10">
                  <c:v>105</c:v>
                </c:pt>
                <c:pt idx="11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00-433F-B80B-AB1AE17894D8}"/>
            </c:ext>
          </c:extLst>
        </c:ser>
        <c:ser>
          <c:idx val="2"/>
          <c:order val="2"/>
          <c:tx>
            <c:strRef>
              <c:f>'Pat y MU'!$J$7:$M$7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'Pat y MU'!$B$9:$B$20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MU'!$L$9:$L$20</c:f>
              <c:numCache>
                <c:formatCode>General</c:formatCode>
                <c:ptCount val="12"/>
                <c:pt idx="0">
                  <c:v>84</c:v>
                </c:pt>
                <c:pt idx="1">
                  <c:v>96</c:v>
                </c:pt>
                <c:pt idx="2">
                  <c:v>123</c:v>
                </c:pt>
                <c:pt idx="3">
                  <c:v>82</c:v>
                </c:pt>
                <c:pt idx="4">
                  <c:v>115</c:v>
                </c:pt>
                <c:pt idx="5">
                  <c:v>164</c:v>
                </c:pt>
                <c:pt idx="6">
                  <c:v>155</c:v>
                </c:pt>
                <c:pt idx="7">
                  <c:v>70</c:v>
                </c:pt>
                <c:pt idx="8">
                  <c:v>114</c:v>
                </c:pt>
                <c:pt idx="9">
                  <c:v>119</c:v>
                </c:pt>
                <c:pt idx="10">
                  <c:v>141</c:v>
                </c:pt>
                <c:pt idx="11">
                  <c:v>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00-433F-B80B-AB1AE17894D8}"/>
            </c:ext>
          </c:extLst>
        </c:ser>
        <c:ser>
          <c:idx val="3"/>
          <c:order val="3"/>
          <c:tx>
            <c:strRef>
              <c:f>'Pat y MU'!$N$7:$Q$7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'Pat y MU'!$B$9:$B$20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MU'!$P$9:$P$12</c:f>
              <c:numCache>
                <c:formatCode>General</c:formatCode>
                <c:ptCount val="4"/>
                <c:pt idx="0">
                  <c:v>101</c:v>
                </c:pt>
                <c:pt idx="1">
                  <c:v>76</c:v>
                </c:pt>
                <c:pt idx="2">
                  <c:v>94</c:v>
                </c:pt>
                <c:pt idx="3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00-433F-B80B-AB1AE1789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327607485227"/>
          <c:y val="0.8782985714571937"/>
          <c:w val="0.40417006644982034"/>
          <c:h val="6.953417082406683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EVOLUCIÓN DE CONCESIONES DE PATENTES </a:t>
            </a:r>
          </a:p>
          <a:p>
            <a:pPr>
              <a:defRPr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INCLUIDAS PCT EN FASE NACIONAL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0811650960415853E-2"/>
          <c:y val="0.20987474430464878"/>
          <c:w val="0.90932361725831556"/>
          <c:h val="0.56243830995466537"/>
        </c:manualLayout>
      </c:layout>
      <c:lineChart>
        <c:grouping val="standard"/>
        <c:varyColors val="0"/>
        <c:ser>
          <c:idx val="0"/>
          <c:order val="0"/>
          <c:tx>
            <c:strRef>
              <c:f>'Pat y MU'!$T$7:$V$7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'Pat y MU'!$S$9:$S$20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MU'!$V$9:$V$20</c:f>
              <c:numCache>
                <c:formatCode>General</c:formatCode>
                <c:ptCount val="12"/>
                <c:pt idx="0">
                  <c:v>27</c:v>
                </c:pt>
                <c:pt idx="1">
                  <c:v>65</c:v>
                </c:pt>
                <c:pt idx="2">
                  <c:v>77</c:v>
                </c:pt>
                <c:pt idx="3">
                  <c:v>62</c:v>
                </c:pt>
                <c:pt idx="4">
                  <c:v>78</c:v>
                </c:pt>
                <c:pt idx="5">
                  <c:v>75</c:v>
                </c:pt>
                <c:pt idx="6">
                  <c:v>72</c:v>
                </c:pt>
                <c:pt idx="7">
                  <c:v>50</c:v>
                </c:pt>
                <c:pt idx="8">
                  <c:v>32</c:v>
                </c:pt>
                <c:pt idx="9">
                  <c:v>70</c:v>
                </c:pt>
                <c:pt idx="10">
                  <c:v>63</c:v>
                </c:pt>
                <c:pt idx="11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77-4D3D-A20E-916DF0FA3521}"/>
            </c:ext>
          </c:extLst>
        </c:ser>
        <c:ser>
          <c:idx val="1"/>
          <c:order val="1"/>
          <c:tx>
            <c:strRef>
              <c:f>'Pat y MU'!$W$7:$Z$7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'Pat y MU'!$S$9:$S$20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MU'!$Y$9:$Y$20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>
                  <c:v>82</c:v>
                </c:pt>
                <c:pt idx="3">
                  <c:v>64</c:v>
                </c:pt>
                <c:pt idx="4">
                  <c:v>62</c:v>
                </c:pt>
                <c:pt idx="5">
                  <c:v>62</c:v>
                </c:pt>
                <c:pt idx="6">
                  <c:v>60</c:v>
                </c:pt>
                <c:pt idx="7">
                  <c:v>23</c:v>
                </c:pt>
                <c:pt idx="8">
                  <c:v>66</c:v>
                </c:pt>
                <c:pt idx="9">
                  <c:v>80</c:v>
                </c:pt>
                <c:pt idx="10">
                  <c:v>48</c:v>
                </c:pt>
                <c:pt idx="1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77-4D3D-A20E-916DF0FA3521}"/>
            </c:ext>
          </c:extLst>
        </c:ser>
        <c:ser>
          <c:idx val="2"/>
          <c:order val="2"/>
          <c:tx>
            <c:strRef>
              <c:f>'Pat y MU'!$AA$7:$AD$7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'Pat y MU'!$S$9:$S$20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MU'!$AC$9:$AC$20</c:f>
              <c:numCache>
                <c:formatCode>General</c:formatCode>
                <c:ptCount val="12"/>
                <c:pt idx="0">
                  <c:v>60</c:v>
                </c:pt>
                <c:pt idx="1">
                  <c:v>83</c:v>
                </c:pt>
                <c:pt idx="2">
                  <c:v>84</c:v>
                </c:pt>
                <c:pt idx="3">
                  <c:v>69</c:v>
                </c:pt>
                <c:pt idx="4">
                  <c:v>51</c:v>
                </c:pt>
                <c:pt idx="5">
                  <c:v>62</c:v>
                </c:pt>
                <c:pt idx="6">
                  <c:v>63</c:v>
                </c:pt>
                <c:pt idx="7">
                  <c:v>37</c:v>
                </c:pt>
                <c:pt idx="8">
                  <c:v>63</c:v>
                </c:pt>
                <c:pt idx="9">
                  <c:v>65</c:v>
                </c:pt>
                <c:pt idx="10">
                  <c:v>65</c:v>
                </c:pt>
                <c:pt idx="1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7-4D3D-A20E-916DF0FA3521}"/>
            </c:ext>
          </c:extLst>
        </c:ser>
        <c:ser>
          <c:idx val="3"/>
          <c:order val="3"/>
          <c:tx>
            <c:strRef>
              <c:f>'Pat y MU'!$AE$7:$AH$7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'Pat y MU'!$S$9:$S$20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MU'!$AG$9:$AG$12</c:f>
              <c:numCache>
                <c:formatCode>General</c:formatCode>
                <c:ptCount val="4"/>
                <c:pt idx="0">
                  <c:v>43</c:v>
                </c:pt>
                <c:pt idx="1">
                  <c:v>50</c:v>
                </c:pt>
                <c:pt idx="2">
                  <c:v>51</c:v>
                </c:pt>
                <c:pt idx="3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77-4D3D-A20E-916DF0FA3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'Pat y MU'!$X$7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3577-4D3D-A20E-916DF0FA3521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MU'!$Y$7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577-4D3D-A20E-916DF0FA3521}"/>
                  </c:ext>
                </c:extLst>
              </c15:ser>
            </c15:filteredLineSeries>
            <c15:filteredLineSeries>
              <c15:ser>
                <c:idx val="6"/>
                <c:order val="6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MU'!$Z$7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577-4D3D-A20E-916DF0FA3521}"/>
                  </c:ext>
                </c:extLst>
              </c15:ser>
            </c15:filteredLineSeries>
            <c15:filteredLineSeries>
              <c15:ser>
                <c:idx val="7"/>
                <c:order val="7"/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MU'!$AA$7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2023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577-4D3D-A20E-916DF0FA3521}"/>
                  </c:ext>
                </c:extLst>
              </c15:ser>
            </c15:filteredLineSeries>
            <c15:filteredLineSeries>
              <c15:ser>
                <c:idx val="8"/>
                <c:order val="8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MU'!$AB$7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577-4D3D-A20E-916DF0FA3521}"/>
                  </c:ext>
                </c:extLst>
              </c15:ser>
            </c15:filteredLineSeries>
            <c15:filteredLineSeries>
              <c15:ser>
                <c:idx val="9"/>
                <c:order val="9"/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MU'!$AC$7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577-4D3D-A20E-916DF0FA3521}"/>
                  </c:ext>
                </c:extLst>
              </c15:ser>
            </c15:filteredLineSeries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MU'!$AD$7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577-4D3D-A20E-916DF0FA3521}"/>
                  </c:ext>
                </c:extLst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MU'!$AE$7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3577-4D3D-A20E-916DF0FA3521}"/>
                  </c:ext>
                </c:extLst>
              </c15:ser>
            </c15:filteredLineSeries>
            <c15:filteredLineSeries>
              <c15:ser>
                <c:idx val="12"/>
                <c:order val="12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MU'!$AF$7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577-4D3D-A20E-916DF0FA3521}"/>
                  </c:ext>
                </c:extLst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MU'!$AG$7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577-4D3D-A20E-916DF0FA3521}"/>
                  </c:ext>
                </c:extLst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MU'!$AH$7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3577-4D3D-A20E-916DF0FA3521}"/>
                  </c:ext>
                </c:extLst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1872B"/>
                    </a:solidFill>
                    <a:ln w="9525" cap="rnd">
                      <a:solidFill>
                        <a:srgbClr val="F1872B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numCache>
                      <c:formatCode>@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3577-4D3D-A20E-916DF0FA3521}"/>
                  </c:ext>
                </c:extLst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MU'!$T$9:$T$20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27</c:v>
                      </c:pt>
                      <c:pt idx="1">
                        <c:v>56</c:v>
                      </c:pt>
                      <c:pt idx="2">
                        <c:v>70</c:v>
                      </c:pt>
                      <c:pt idx="3">
                        <c:v>59</c:v>
                      </c:pt>
                      <c:pt idx="4">
                        <c:v>73</c:v>
                      </c:pt>
                      <c:pt idx="5">
                        <c:v>70</c:v>
                      </c:pt>
                      <c:pt idx="6">
                        <c:v>67</c:v>
                      </c:pt>
                      <c:pt idx="7">
                        <c:v>48</c:v>
                      </c:pt>
                      <c:pt idx="8">
                        <c:v>29</c:v>
                      </c:pt>
                      <c:pt idx="9">
                        <c:v>69</c:v>
                      </c:pt>
                      <c:pt idx="10">
                        <c:v>60</c:v>
                      </c:pt>
                      <c:pt idx="11">
                        <c:v>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3577-4D3D-A20E-916DF0FA3521}"/>
                  </c:ext>
                </c:extLst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MU'!$U$9:$U$20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9</c:v>
                      </c:pt>
                      <c:pt idx="2">
                        <c:v>7</c:v>
                      </c:pt>
                      <c:pt idx="3">
                        <c:v>3</c:v>
                      </c:pt>
                      <c:pt idx="4">
                        <c:v>5</c:v>
                      </c:pt>
                      <c:pt idx="5">
                        <c:v>5</c:v>
                      </c:pt>
                      <c:pt idx="6">
                        <c:v>5</c:v>
                      </c:pt>
                      <c:pt idx="7">
                        <c:v>2</c:v>
                      </c:pt>
                      <c:pt idx="8">
                        <c:v>3</c:v>
                      </c:pt>
                      <c:pt idx="9">
                        <c:v>1</c:v>
                      </c:pt>
                      <c:pt idx="10">
                        <c:v>3</c:v>
                      </c:pt>
                      <c:pt idx="11">
                        <c:v>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3577-4D3D-A20E-916DF0FA3521}"/>
                  </c:ext>
                </c:extLst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MU'!$V$9:$V$20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27</c:v>
                      </c:pt>
                      <c:pt idx="1">
                        <c:v>65</c:v>
                      </c:pt>
                      <c:pt idx="2">
                        <c:v>77</c:v>
                      </c:pt>
                      <c:pt idx="3">
                        <c:v>62</c:v>
                      </c:pt>
                      <c:pt idx="4">
                        <c:v>78</c:v>
                      </c:pt>
                      <c:pt idx="5">
                        <c:v>75</c:v>
                      </c:pt>
                      <c:pt idx="6">
                        <c:v>72</c:v>
                      </c:pt>
                      <c:pt idx="7">
                        <c:v>50</c:v>
                      </c:pt>
                      <c:pt idx="8">
                        <c:v>32</c:v>
                      </c:pt>
                      <c:pt idx="9">
                        <c:v>70</c:v>
                      </c:pt>
                      <c:pt idx="10">
                        <c:v>63</c:v>
                      </c:pt>
                      <c:pt idx="11">
                        <c:v>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3577-4D3D-A20E-916DF0FA3521}"/>
                  </c:ext>
                </c:extLst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MU'!$W$9:$W$20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48</c:v>
                      </c:pt>
                      <c:pt idx="1">
                        <c:v>55</c:v>
                      </c:pt>
                      <c:pt idx="2">
                        <c:v>78</c:v>
                      </c:pt>
                      <c:pt idx="3">
                        <c:v>59</c:v>
                      </c:pt>
                      <c:pt idx="4">
                        <c:v>59</c:v>
                      </c:pt>
                      <c:pt idx="5">
                        <c:v>58</c:v>
                      </c:pt>
                      <c:pt idx="6">
                        <c:v>56</c:v>
                      </c:pt>
                      <c:pt idx="7">
                        <c:v>22</c:v>
                      </c:pt>
                      <c:pt idx="8">
                        <c:v>64</c:v>
                      </c:pt>
                      <c:pt idx="9">
                        <c:v>75</c:v>
                      </c:pt>
                      <c:pt idx="10">
                        <c:v>42</c:v>
                      </c:pt>
                      <c:pt idx="11">
                        <c:v>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3577-4D3D-A20E-916DF0FA3521}"/>
                  </c:ext>
                </c:extLst>
              </c15:ser>
            </c15:filteredLineSeries>
            <c15:filteredLineSeries>
              <c15:ser>
                <c:idx val="20"/>
                <c:order val="20"/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MU'!$X$9:$X$20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4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3</c:v>
                      </c:pt>
                      <c:pt idx="5">
                        <c:v>4</c:v>
                      </c:pt>
                      <c:pt idx="6">
                        <c:v>4</c:v>
                      </c:pt>
                      <c:pt idx="7">
                        <c:v>1</c:v>
                      </c:pt>
                      <c:pt idx="8">
                        <c:v>2</c:v>
                      </c:pt>
                      <c:pt idx="9">
                        <c:v>5</c:v>
                      </c:pt>
                      <c:pt idx="10">
                        <c:v>6</c:v>
                      </c:pt>
                      <c:pt idx="11">
                        <c:v>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3577-4D3D-A20E-916DF0FA3521}"/>
                  </c:ext>
                </c:extLst>
              </c15:ser>
            </c15:filteredLineSeries>
            <c15:filteredLineSeries>
              <c15:ser>
                <c:idx val="21"/>
                <c:order val="21"/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MU'!$Y$9:$Y$20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53</c:v>
                      </c:pt>
                      <c:pt idx="1">
                        <c:v>59</c:v>
                      </c:pt>
                      <c:pt idx="2">
                        <c:v>82</c:v>
                      </c:pt>
                      <c:pt idx="3">
                        <c:v>64</c:v>
                      </c:pt>
                      <c:pt idx="4">
                        <c:v>62</c:v>
                      </c:pt>
                      <c:pt idx="5">
                        <c:v>62</c:v>
                      </c:pt>
                      <c:pt idx="6">
                        <c:v>60</c:v>
                      </c:pt>
                      <c:pt idx="7">
                        <c:v>23</c:v>
                      </c:pt>
                      <c:pt idx="8">
                        <c:v>66</c:v>
                      </c:pt>
                      <c:pt idx="9">
                        <c:v>80</c:v>
                      </c:pt>
                      <c:pt idx="10">
                        <c:v>48</c:v>
                      </c:pt>
                      <c:pt idx="11">
                        <c:v>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3577-4D3D-A20E-916DF0FA3521}"/>
                  </c:ext>
                </c:extLst>
              </c15:ser>
            </c15:filteredLineSeries>
            <c15:filteredLineSeries>
              <c15:ser>
                <c:idx val="22"/>
                <c:order val="22"/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MU'!$Z$9:$Z$20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0.96296296296296302</c:v>
                      </c:pt>
                      <c:pt idx="1">
                        <c:v>-9.2307692307692313E-2</c:v>
                      </c:pt>
                      <c:pt idx="2">
                        <c:v>6.4935064935064846E-2</c:v>
                      </c:pt>
                      <c:pt idx="3">
                        <c:v>3.2258064516129004E-2</c:v>
                      </c:pt>
                      <c:pt idx="4">
                        <c:v>-0.20512820512820518</c:v>
                      </c:pt>
                      <c:pt idx="5">
                        <c:v>-0.17333333333333334</c:v>
                      </c:pt>
                      <c:pt idx="6">
                        <c:v>-0.16666666666666663</c:v>
                      </c:pt>
                      <c:pt idx="7">
                        <c:v>-0.54</c:v>
                      </c:pt>
                      <c:pt idx="8">
                        <c:v>1.0625</c:v>
                      </c:pt>
                      <c:pt idx="9">
                        <c:v>0.14285714285714279</c:v>
                      </c:pt>
                      <c:pt idx="10">
                        <c:v>-0.23809523809523814</c:v>
                      </c:pt>
                      <c:pt idx="11">
                        <c:v>0.22222222222222232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3577-4D3D-A20E-916DF0FA3521}"/>
                  </c:ext>
                </c:extLst>
              </c15:ser>
            </c15:filteredLineSeries>
            <c15:filteredLineSeries>
              <c15:ser>
                <c:idx val="23"/>
                <c:order val="23"/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MU'!$AA$9:$AA$20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55</c:v>
                      </c:pt>
                      <c:pt idx="1">
                        <c:v>80</c:v>
                      </c:pt>
                      <c:pt idx="2">
                        <c:v>79</c:v>
                      </c:pt>
                      <c:pt idx="3">
                        <c:v>64</c:v>
                      </c:pt>
                      <c:pt idx="4">
                        <c:v>46</c:v>
                      </c:pt>
                      <c:pt idx="5">
                        <c:v>54</c:v>
                      </c:pt>
                      <c:pt idx="6">
                        <c:v>58</c:v>
                      </c:pt>
                      <c:pt idx="7">
                        <c:v>35</c:v>
                      </c:pt>
                      <c:pt idx="8">
                        <c:v>58</c:v>
                      </c:pt>
                      <c:pt idx="9">
                        <c:v>58</c:v>
                      </c:pt>
                      <c:pt idx="10">
                        <c:v>62</c:v>
                      </c:pt>
                      <c:pt idx="11">
                        <c:v>42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3577-4D3D-A20E-916DF0FA3521}"/>
                  </c:ext>
                </c:extLst>
              </c15:ser>
            </c15:filteredLineSeries>
            <c15:filteredLineSeries>
              <c15:ser>
                <c:idx val="24"/>
                <c:order val="24"/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MU'!$AB$9:$AB$20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3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5</c:v>
                      </c:pt>
                      <c:pt idx="5">
                        <c:v>8</c:v>
                      </c:pt>
                      <c:pt idx="6">
                        <c:v>5</c:v>
                      </c:pt>
                      <c:pt idx="7">
                        <c:v>2</c:v>
                      </c:pt>
                      <c:pt idx="8">
                        <c:v>5</c:v>
                      </c:pt>
                      <c:pt idx="9">
                        <c:v>7</c:v>
                      </c:pt>
                      <c:pt idx="10">
                        <c:v>3</c:v>
                      </c:pt>
                      <c:pt idx="1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3577-4D3D-A20E-916DF0FA3521}"/>
                  </c:ext>
                </c:extLst>
              </c15:ser>
            </c15:filteredLineSeries>
            <c15:filteredLineSeries>
              <c15:ser>
                <c:idx val="25"/>
                <c:order val="25"/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MU'!$AC$9:$AC$20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60</c:v>
                      </c:pt>
                      <c:pt idx="1">
                        <c:v>83</c:v>
                      </c:pt>
                      <c:pt idx="2">
                        <c:v>84</c:v>
                      </c:pt>
                      <c:pt idx="3">
                        <c:v>69</c:v>
                      </c:pt>
                      <c:pt idx="4">
                        <c:v>51</c:v>
                      </c:pt>
                      <c:pt idx="5">
                        <c:v>62</c:v>
                      </c:pt>
                      <c:pt idx="6">
                        <c:v>63</c:v>
                      </c:pt>
                      <c:pt idx="7">
                        <c:v>37</c:v>
                      </c:pt>
                      <c:pt idx="8">
                        <c:v>63</c:v>
                      </c:pt>
                      <c:pt idx="9">
                        <c:v>65</c:v>
                      </c:pt>
                      <c:pt idx="10">
                        <c:v>65</c:v>
                      </c:pt>
                      <c:pt idx="11">
                        <c:v>52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3577-4D3D-A20E-916DF0FA3521}"/>
                  </c:ext>
                </c:extLst>
              </c15:ser>
            </c15:filteredLineSeries>
            <c15:filteredLineSeries>
              <c15:ser>
                <c:idx val="26"/>
                <c:order val="26"/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MU'!$AD$9:$AD$20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0.13207547169811318</c:v>
                      </c:pt>
                      <c:pt idx="1">
                        <c:v>0.40677966101694918</c:v>
                      </c:pt>
                      <c:pt idx="2">
                        <c:v>2.4390243902439046E-2</c:v>
                      </c:pt>
                      <c:pt idx="3">
                        <c:v>7.8125E-2</c:v>
                      </c:pt>
                      <c:pt idx="4">
                        <c:v>-0.17741935483870963</c:v>
                      </c:pt>
                      <c:pt idx="5">
                        <c:v>0</c:v>
                      </c:pt>
                      <c:pt idx="6">
                        <c:v>5.0000000000000044E-2</c:v>
                      </c:pt>
                      <c:pt idx="7">
                        <c:v>0.60869565217391308</c:v>
                      </c:pt>
                      <c:pt idx="8">
                        <c:v>-4.5454545454545414E-2</c:v>
                      </c:pt>
                      <c:pt idx="9">
                        <c:v>-0.1875</c:v>
                      </c:pt>
                      <c:pt idx="10">
                        <c:v>0.35416666666666674</c:v>
                      </c:pt>
                      <c:pt idx="11">
                        <c:v>-5.4545454545454564E-2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3577-4D3D-A20E-916DF0FA3521}"/>
                  </c:ext>
                </c:extLst>
              </c15:ser>
            </c15:filteredLineSeries>
            <c15:filteredLineSeries>
              <c15:ser>
                <c:idx val="27"/>
                <c:order val="27"/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MU'!$AE$9:$AE$20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41</c:v>
                      </c:pt>
                      <c:pt idx="1">
                        <c:v>45</c:v>
                      </c:pt>
                      <c:pt idx="2">
                        <c:v>46</c:v>
                      </c:pt>
                      <c:pt idx="3">
                        <c:v>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3577-4D3D-A20E-916DF0FA3521}"/>
                  </c:ext>
                </c:extLst>
              </c15:ser>
            </c15:filteredLineSeries>
            <c15:filteredLineSeries>
              <c15:ser>
                <c:idx val="28"/>
                <c:order val="28"/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MU'!$AF$9:$AF$20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3577-4D3D-A20E-916DF0FA3521}"/>
                  </c:ext>
                </c:extLst>
              </c15:ser>
            </c15:filteredLineSeries>
            <c15:filteredLineSeries>
              <c15:ser>
                <c:idx val="29"/>
                <c:order val="29"/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MU'!$AG$9:$AG$20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43</c:v>
                      </c:pt>
                      <c:pt idx="1">
                        <c:v>50</c:v>
                      </c:pt>
                      <c:pt idx="2">
                        <c:v>51</c:v>
                      </c:pt>
                      <c:pt idx="3">
                        <c:v>61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3577-4D3D-A20E-916DF0FA3521}"/>
                  </c:ext>
                </c:extLst>
              </c15:ser>
            </c15:filteredLineSeries>
            <c15:filteredLineSeries>
              <c15:ser>
                <c:idx val="30"/>
                <c:order val="30"/>
                <c:spPr>
                  <a:ln w="28575" cap="rnd">
                    <a:solidFill>
                      <a:schemeClr val="accent1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</a:schemeClr>
                    </a:solidFill>
                    <a:ln w="9525">
                      <a:solidFill>
                        <a:schemeClr val="accent1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MU'!$S$9:$S$20</c15:sqref>
                        </c15:formulaRef>
                      </c:ext>
                    </c:extLst>
                    <c:strCache>
                      <c:ptCount val="12"/>
                      <c:pt idx="0">
                        <c:v> Enero</c:v>
                      </c:pt>
                      <c:pt idx="1">
                        <c:v> Febrero</c:v>
                      </c:pt>
                      <c:pt idx="2">
                        <c:v> Marzo</c:v>
                      </c:pt>
                      <c:pt idx="3">
                        <c:v> Abril</c:v>
                      </c:pt>
                      <c:pt idx="4">
                        <c:v> Mayo</c:v>
                      </c:pt>
                      <c:pt idx="5">
                        <c:v> Junio</c:v>
                      </c:pt>
                      <c:pt idx="6">
                        <c:v> Julio</c:v>
                      </c:pt>
                      <c:pt idx="7">
                        <c:v> Agosto</c:v>
                      </c:pt>
                      <c:pt idx="8">
                        <c:v> Septiembre</c:v>
                      </c:pt>
                      <c:pt idx="9">
                        <c:v> Octubre</c:v>
                      </c:pt>
                      <c:pt idx="10">
                        <c:v> Noviembre</c:v>
                      </c:pt>
                      <c:pt idx="11">
                        <c:v> Diciembre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'Pat y MU'!$AH$9:$AH$20</c15:sqref>
                        </c15:formulaRef>
                      </c:ext>
                    </c:extLst>
                    <c:numCache>
                      <c:formatCode>#,##0.0%;\-#,##0.0%</c:formatCode>
                      <c:ptCount val="12"/>
                      <c:pt idx="0">
                        <c:v>-0.28333333333333333</c:v>
                      </c:pt>
                      <c:pt idx="1">
                        <c:v>-0.39759036144578308</c:v>
                      </c:pt>
                      <c:pt idx="2">
                        <c:v>-0.3928571428571429</c:v>
                      </c:pt>
                      <c:pt idx="3">
                        <c:v>-0.11594202898550721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3577-4D3D-A20E-916DF0FA3521}"/>
                  </c:ext>
                </c:extLst>
              </c15:ser>
            </c15:filteredLineSeries>
          </c:ext>
        </c:extLst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38855837191433"/>
          <c:y val="0.88453564787777494"/>
          <c:w val="0.41376856683757007"/>
          <c:h val="6.467937293813101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E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CONCESIONES MU </a:t>
            </a:r>
            <a:r>
              <a:rPr lang="es-ES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INCLUIDAS PATENTES PCT EN FASE NACIONAL</a:t>
            </a:r>
            <a:endParaRPr lang="es-E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376334537130228"/>
          <c:y val="4.08683996836146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075857891768836E-2"/>
          <c:y val="0.14844276696817857"/>
          <c:w val="0.90878243023360394"/>
          <c:h val="0.60344719684957393"/>
        </c:manualLayout>
      </c:layout>
      <c:lineChart>
        <c:grouping val="standard"/>
        <c:varyColors val="0"/>
        <c:ser>
          <c:idx val="0"/>
          <c:order val="0"/>
          <c:tx>
            <c:strRef>
              <c:f>'Pat y MU'!$T$52:$V$52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'Pat y MU'!$B$54:$B$65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MU'!$V$54:$V$65</c:f>
              <c:numCache>
                <c:formatCode>General</c:formatCode>
                <c:ptCount val="12"/>
                <c:pt idx="0">
                  <c:v>455</c:v>
                </c:pt>
                <c:pt idx="1">
                  <c:v>273</c:v>
                </c:pt>
                <c:pt idx="2">
                  <c:v>132</c:v>
                </c:pt>
                <c:pt idx="3">
                  <c:v>319</c:v>
                </c:pt>
                <c:pt idx="4">
                  <c:v>234</c:v>
                </c:pt>
                <c:pt idx="5">
                  <c:v>285</c:v>
                </c:pt>
                <c:pt idx="6">
                  <c:v>211</c:v>
                </c:pt>
                <c:pt idx="7">
                  <c:v>126</c:v>
                </c:pt>
                <c:pt idx="8">
                  <c:v>385</c:v>
                </c:pt>
                <c:pt idx="9">
                  <c:v>583</c:v>
                </c:pt>
                <c:pt idx="10">
                  <c:v>125</c:v>
                </c:pt>
                <c:pt idx="11">
                  <c:v>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A0-4256-866A-5F141F01C643}"/>
            </c:ext>
          </c:extLst>
        </c:ser>
        <c:ser>
          <c:idx val="1"/>
          <c:order val="1"/>
          <c:tx>
            <c:strRef>
              <c:f>'Pat y MU'!$W$52:$Z$52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'Pat y MU'!$B$54:$B$65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MU'!$Y$54:$Y$65</c:f>
              <c:numCache>
                <c:formatCode>General</c:formatCode>
                <c:ptCount val="12"/>
                <c:pt idx="0">
                  <c:v>332</c:v>
                </c:pt>
                <c:pt idx="1">
                  <c:v>274</c:v>
                </c:pt>
                <c:pt idx="2">
                  <c:v>159</c:v>
                </c:pt>
                <c:pt idx="3">
                  <c:v>214</c:v>
                </c:pt>
                <c:pt idx="4">
                  <c:v>239</c:v>
                </c:pt>
                <c:pt idx="5">
                  <c:v>242</c:v>
                </c:pt>
                <c:pt idx="6">
                  <c:v>146</c:v>
                </c:pt>
                <c:pt idx="7">
                  <c:v>251</c:v>
                </c:pt>
                <c:pt idx="8">
                  <c:v>140</c:v>
                </c:pt>
                <c:pt idx="9">
                  <c:v>104</c:v>
                </c:pt>
                <c:pt idx="10">
                  <c:v>69</c:v>
                </c:pt>
                <c:pt idx="11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A0-4256-866A-5F141F01C643}"/>
            </c:ext>
          </c:extLst>
        </c:ser>
        <c:ser>
          <c:idx val="2"/>
          <c:order val="2"/>
          <c:tx>
            <c:strRef>
              <c:f>'Pat y MU'!$AA$52:$AD$52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'Pat y MU'!$B$54:$B$65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MU'!$AC$54:$AC$65</c:f>
              <c:numCache>
                <c:formatCode>General</c:formatCode>
                <c:ptCount val="12"/>
                <c:pt idx="0">
                  <c:v>255</c:v>
                </c:pt>
                <c:pt idx="1">
                  <c:v>185</c:v>
                </c:pt>
                <c:pt idx="2">
                  <c:v>105</c:v>
                </c:pt>
                <c:pt idx="3">
                  <c:v>196</c:v>
                </c:pt>
                <c:pt idx="4">
                  <c:v>202</c:v>
                </c:pt>
                <c:pt idx="5">
                  <c:v>215</c:v>
                </c:pt>
                <c:pt idx="6">
                  <c:v>114</c:v>
                </c:pt>
                <c:pt idx="7">
                  <c:v>342</c:v>
                </c:pt>
                <c:pt idx="8">
                  <c:v>223</c:v>
                </c:pt>
                <c:pt idx="9">
                  <c:v>133</c:v>
                </c:pt>
                <c:pt idx="10">
                  <c:v>49</c:v>
                </c:pt>
                <c:pt idx="1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A0-4256-866A-5F141F01C643}"/>
            </c:ext>
          </c:extLst>
        </c:ser>
        <c:ser>
          <c:idx val="3"/>
          <c:order val="3"/>
          <c:tx>
            <c:strRef>
              <c:f>'Pat y MU'!$AE$52:$AH$52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'Pat y MU'!$B$54:$B$65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'Pat y MU'!$AG$54:$AG$57</c:f>
              <c:numCache>
                <c:formatCode>General</c:formatCode>
                <c:ptCount val="4"/>
                <c:pt idx="0">
                  <c:v>276</c:v>
                </c:pt>
                <c:pt idx="1">
                  <c:v>242</c:v>
                </c:pt>
                <c:pt idx="2">
                  <c:v>159</c:v>
                </c:pt>
                <c:pt idx="3">
                  <c:v>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A0-4256-866A-5F141F01C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90864"/>
        <c:axId val="494790536"/>
      </c:lineChart>
      <c:catAx>
        <c:axId val="4947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536"/>
        <c:crosses val="autoZero"/>
        <c:auto val="1"/>
        <c:lblAlgn val="ctr"/>
        <c:lblOffset val="100"/>
        <c:noMultiLvlLbl val="0"/>
      </c:catAx>
      <c:valAx>
        <c:axId val="4947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79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67785420730456"/>
          <c:y val="0.87979162098408581"/>
          <c:w val="0.4674920807312879"/>
          <c:h val="7.163059866989969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DE MARCAS NACIONALES </a:t>
            </a:r>
          </a:p>
        </c:rich>
      </c:tx>
      <c:layout>
        <c:manualLayout>
          <c:xMode val="edge"/>
          <c:yMode val="edge"/>
          <c:x val="0.28195951617914072"/>
          <c:y val="3.9024486029021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151437569307074E-2"/>
          <c:y val="0.14754629629629629"/>
          <c:w val="0.88932075400504917"/>
          <c:h val="0.57403970388988146"/>
        </c:manualLayout>
      </c:layout>
      <c:lineChart>
        <c:grouping val="standard"/>
        <c:varyColors val="0"/>
        <c:ser>
          <c:idx val="0"/>
          <c:order val="0"/>
          <c:tx>
            <c:strRef>
              <c:f>'Marcas y NC'!$D$7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1872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1872B"/>
              </a:solidFill>
              <a:ln w="9525">
                <a:solidFill>
                  <a:srgbClr val="F1872B"/>
                </a:solidFill>
              </a:ln>
              <a:effectLst/>
            </c:spPr>
          </c:marker>
          <c:cat>
            <c:strRef>
              <c:f>'Marcas y NC'!$C$9:$C$20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NC'!$D$9:$D$20</c:f>
              <c:numCache>
                <c:formatCode>#,##0</c:formatCode>
                <c:ptCount val="12"/>
                <c:pt idx="0">
                  <c:v>3803</c:v>
                </c:pt>
                <c:pt idx="1">
                  <c:v>5131</c:v>
                </c:pt>
                <c:pt idx="2">
                  <c:v>5824</c:v>
                </c:pt>
                <c:pt idx="3">
                  <c:v>5059</c:v>
                </c:pt>
                <c:pt idx="4">
                  <c:v>4804</c:v>
                </c:pt>
                <c:pt idx="5">
                  <c:v>4473</c:v>
                </c:pt>
                <c:pt idx="6">
                  <c:v>3950</c:v>
                </c:pt>
                <c:pt idx="7">
                  <c:v>2595</c:v>
                </c:pt>
                <c:pt idx="8">
                  <c:v>3876</c:v>
                </c:pt>
                <c:pt idx="9">
                  <c:v>4007</c:v>
                </c:pt>
                <c:pt idx="10">
                  <c:v>4496</c:v>
                </c:pt>
                <c:pt idx="11">
                  <c:v>3567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A6-4903-9231-9D65226B4A26}"/>
            </c:ext>
          </c:extLst>
        </c:ser>
        <c:ser>
          <c:idx val="1"/>
          <c:order val="1"/>
          <c:tx>
            <c:strRef>
              <c:f>'Marcas y NC'!$E$7:$F$7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'Marcas y NC'!$C$9:$C$20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NC'!$E$9:$E$20</c:f>
              <c:numCache>
                <c:formatCode>#,##0</c:formatCode>
                <c:ptCount val="12"/>
                <c:pt idx="0">
                  <c:v>3453</c:v>
                </c:pt>
                <c:pt idx="1">
                  <c:v>4439</c:v>
                </c:pt>
                <c:pt idx="2">
                  <c:v>4786</c:v>
                </c:pt>
                <c:pt idx="3">
                  <c:v>3345</c:v>
                </c:pt>
                <c:pt idx="4">
                  <c:v>4150</c:v>
                </c:pt>
                <c:pt idx="5">
                  <c:v>3907</c:v>
                </c:pt>
                <c:pt idx="6">
                  <c:v>3411</c:v>
                </c:pt>
                <c:pt idx="7">
                  <c:v>2583</c:v>
                </c:pt>
                <c:pt idx="8">
                  <c:v>3574</c:v>
                </c:pt>
                <c:pt idx="9">
                  <c:v>3904</c:v>
                </c:pt>
                <c:pt idx="10">
                  <c:v>4239</c:v>
                </c:pt>
                <c:pt idx="11">
                  <c:v>3436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A6-4903-9231-9D65226B4A26}"/>
            </c:ext>
          </c:extLst>
        </c:ser>
        <c:ser>
          <c:idx val="3"/>
          <c:order val="2"/>
          <c:tx>
            <c:strRef>
              <c:f>'Marcas y NC'!$G$7:$H$7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8006A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6A5"/>
              </a:solidFill>
              <a:ln w="9525">
                <a:solidFill>
                  <a:srgbClr val="8006A5"/>
                </a:solidFill>
              </a:ln>
              <a:effectLst/>
            </c:spPr>
          </c:marker>
          <c:cat>
            <c:strRef>
              <c:f>'Marcas y NC'!$C$9:$C$20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NC'!$G$9:$G$20</c:f>
              <c:numCache>
                <c:formatCode>#,##0</c:formatCode>
                <c:ptCount val="12"/>
                <c:pt idx="0">
                  <c:v>3749</c:v>
                </c:pt>
                <c:pt idx="1">
                  <c:v>4244</c:v>
                </c:pt>
                <c:pt idx="2">
                  <c:v>5070</c:v>
                </c:pt>
                <c:pt idx="3">
                  <c:v>3561</c:v>
                </c:pt>
                <c:pt idx="4">
                  <c:v>4459</c:v>
                </c:pt>
                <c:pt idx="5">
                  <c:v>4301</c:v>
                </c:pt>
                <c:pt idx="6">
                  <c:v>3820</c:v>
                </c:pt>
                <c:pt idx="7">
                  <c:v>2895</c:v>
                </c:pt>
                <c:pt idx="8">
                  <c:v>3838</c:v>
                </c:pt>
                <c:pt idx="9">
                  <c:v>4522</c:v>
                </c:pt>
                <c:pt idx="10">
                  <c:v>4756</c:v>
                </c:pt>
                <c:pt idx="11">
                  <c:v>3558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A6-4903-9231-9D65226B4A26}"/>
            </c:ext>
          </c:extLst>
        </c:ser>
        <c:ser>
          <c:idx val="5"/>
          <c:order val="3"/>
          <c:tx>
            <c:strRef>
              <c:f>'Marcas y NC'!$I$7:$J$7</c:f>
              <c:strCache>
                <c:ptCount val="1"/>
                <c:pt idx="0">
                  <c:v>2024*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'Marcas y NC'!$C$9:$C$20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'Marcas y NC'!$I$9:$I$20</c:f>
              <c:numCache>
                <c:formatCode>#,##0</c:formatCode>
                <c:ptCount val="12"/>
                <c:pt idx="0">
                  <c:v>4239</c:v>
                </c:pt>
                <c:pt idx="1">
                  <c:v>4690</c:v>
                </c:pt>
                <c:pt idx="2">
                  <c:v>4595</c:v>
                </c:pt>
                <c:pt idx="3">
                  <c:v>4810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A6-4903-9231-9D65226B4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09040"/>
        <c:axId val="511205760"/>
        <c:extLst/>
      </c:lineChart>
      <c:catAx>
        <c:axId val="51120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205760"/>
        <c:crosses val="autoZero"/>
        <c:auto val="1"/>
        <c:lblAlgn val="ctr"/>
        <c:lblOffset val="100"/>
        <c:noMultiLvlLbl val="0"/>
      </c:catAx>
      <c:valAx>
        <c:axId val="5112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209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49947247799007"/>
          <c:y val="0.87634849883166099"/>
          <c:w val="0.41230700254994818"/>
          <c:h val="6.833179518395611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2.jpeg"/><Relationship Id="rId6" Type="http://schemas.openxmlformats.org/officeDocument/2006/relationships/image" Target="../media/image3.jpe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image" Target="../media/image2.jpeg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image" Target="../media/image2.jpeg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82388" cy="713294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82388" cy="713294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24</xdr:row>
      <xdr:rowOff>28574</xdr:rowOff>
    </xdr:from>
    <xdr:to>
      <xdr:col>9</xdr:col>
      <xdr:colOff>695324</xdr:colOff>
      <xdr:row>42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68</xdr:row>
      <xdr:rowOff>38097</xdr:rowOff>
    </xdr:from>
    <xdr:to>
      <xdr:col>9</xdr:col>
      <xdr:colOff>685800</xdr:colOff>
      <xdr:row>86</xdr:row>
      <xdr:rowOff>180974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38100</xdr:rowOff>
    </xdr:from>
    <xdr:to>
      <xdr:col>4</xdr:col>
      <xdr:colOff>132290</xdr:colOff>
      <xdr:row>2</xdr:row>
      <xdr:rowOff>85724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2153495" cy="55054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44</xdr:row>
      <xdr:rowOff>38100</xdr:rowOff>
    </xdr:from>
    <xdr:to>
      <xdr:col>4</xdr:col>
      <xdr:colOff>157690</xdr:colOff>
      <xdr:row>46</xdr:row>
      <xdr:rowOff>85724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170" y="38100"/>
          <a:ext cx="2146510" cy="55054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24</xdr:row>
      <xdr:rowOff>28574</xdr:rowOff>
    </xdr:from>
    <xdr:to>
      <xdr:col>9</xdr:col>
      <xdr:colOff>695324</xdr:colOff>
      <xdr:row>42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68</xdr:row>
      <xdr:rowOff>38097</xdr:rowOff>
    </xdr:from>
    <xdr:to>
      <xdr:col>9</xdr:col>
      <xdr:colOff>685800</xdr:colOff>
      <xdr:row>86</xdr:row>
      <xdr:rowOff>180974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38100</xdr:rowOff>
    </xdr:from>
    <xdr:to>
      <xdr:col>4</xdr:col>
      <xdr:colOff>132290</xdr:colOff>
      <xdr:row>2</xdr:row>
      <xdr:rowOff>85724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2153495" cy="55054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44</xdr:row>
      <xdr:rowOff>38100</xdr:rowOff>
    </xdr:from>
    <xdr:to>
      <xdr:col>4</xdr:col>
      <xdr:colOff>157690</xdr:colOff>
      <xdr:row>46</xdr:row>
      <xdr:rowOff>85724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170" y="38100"/>
          <a:ext cx="2146510" cy="55054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24</xdr:row>
      <xdr:rowOff>180976</xdr:rowOff>
    </xdr:from>
    <xdr:to>
      <xdr:col>8</xdr:col>
      <xdr:colOff>714374</xdr:colOff>
      <xdr:row>44</xdr:row>
      <xdr:rowOff>19050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3</xdr:col>
      <xdr:colOff>446615</xdr:colOff>
      <xdr:row>2</xdr:row>
      <xdr:rowOff>85724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2094440" cy="5429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2066925" cy="521445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"/>
          <a:ext cx="2066925" cy="521445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1</xdr:row>
      <xdr:rowOff>133351</xdr:rowOff>
    </xdr:from>
    <xdr:to>
      <xdr:col>9</xdr:col>
      <xdr:colOff>638175</xdr:colOff>
      <xdr:row>26</xdr:row>
      <xdr:rowOff>19051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34150" y="333376"/>
              <a:ext cx="1828800" cy="472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190500</xdr:colOff>
      <xdr:row>21</xdr:row>
      <xdr:rowOff>152401</xdr:rowOff>
    </xdr:from>
    <xdr:to>
      <xdr:col>6</xdr:col>
      <xdr:colOff>868680</xdr:colOff>
      <xdr:row>32</xdr:row>
      <xdr:rowOff>104776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ip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62450" y="4200526"/>
              <a:ext cx="1828800" cy="2057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12</xdr:col>
      <xdr:colOff>519112</xdr:colOff>
      <xdr:row>1</xdr:row>
      <xdr:rowOff>9525</xdr:rowOff>
    </xdr:from>
    <xdr:to>
      <xdr:col>19</xdr:col>
      <xdr:colOff>619125</xdr:colOff>
      <xdr:row>14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586740</xdr:colOff>
      <xdr:row>0</xdr:row>
      <xdr:rowOff>114300</xdr:rowOff>
    </xdr:from>
    <xdr:to>
      <xdr:col>14</xdr:col>
      <xdr:colOff>381000</xdr:colOff>
      <xdr:row>22</xdr:row>
      <xdr:rowOff>64770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23420" y="114300"/>
              <a:ext cx="1828800" cy="44424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276225</xdr:colOff>
      <xdr:row>0</xdr:row>
      <xdr:rowOff>542926</xdr:rowOff>
    </xdr:from>
    <xdr:to>
      <xdr:col>18</xdr:col>
      <xdr:colOff>203835</xdr:colOff>
      <xdr:row>11</xdr:row>
      <xdr:rowOff>121921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ip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744325" y="542926"/>
              <a:ext cx="1756410" cy="213169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57150</xdr:rowOff>
    </xdr:from>
    <xdr:ext cx="2028825" cy="503117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150"/>
          <a:ext cx="2028825" cy="50311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70800</xdr:colOff>
      <xdr:row>37</xdr:row>
      <xdr:rowOff>77756</xdr:rowOff>
    </xdr:from>
    <xdr:to>
      <xdr:col>13</xdr:col>
      <xdr:colOff>1052523</xdr:colOff>
      <xdr:row>60</xdr:row>
      <xdr:rowOff>165230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26721</xdr:colOff>
      <xdr:row>11</xdr:row>
      <xdr:rowOff>106915</xdr:rowOff>
    </xdr:from>
    <xdr:to>
      <xdr:col>13</xdr:col>
      <xdr:colOff>1037059</xdr:colOff>
      <xdr:row>32</xdr:row>
      <xdr:rowOff>204108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81083" y="3275435"/>
              <a:ext cx="1010338" cy="516099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29158</xdr:colOff>
      <xdr:row>4</xdr:row>
      <xdr:rowOff>29158</xdr:rowOff>
    </xdr:from>
    <xdr:to>
      <xdr:col>5</xdr:col>
      <xdr:colOff>651199</xdr:colOff>
      <xdr:row>10</xdr:row>
      <xdr:rowOff>320740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Tipo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28750" y="1127449"/>
              <a:ext cx="2721429" cy="200219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150812</xdr:colOff>
      <xdr:row>15</xdr:row>
      <xdr:rowOff>204107</xdr:rowOff>
    </xdr:from>
    <xdr:to>
      <xdr:col>12</xdr:col>
      <xdr:colOff>607219</xdr:colOff>
      <xdr:row>32</xdr:row>
      <xdr:rowOff>202406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38099</xdr:colOff>
      <xdr:row>0</xdr:row>
      <xdr:rowOff>38100</xdr:rowOff>
    </xdr:from>
    <xdr:to>
      <xdr:col>3</xdr:col>
      <xdr:colOff>311848</xdr:colOff>
      <xdr:row>1</xdr:row>
      <xdr:rowOff>314325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38100"/>
          <a:ext cx="2357003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155509</xdr:colOff>
      <xdr:row>12</xdr:row>
      <xdr:rowOff>1</xdr:rowOff>
    </xdr:from>
    <xdr:to>
      <xdr:col>12</xdr:col>
      <xdr:colOff>602602</xdr:colOff>
      <xdr:row>15</xdr:row>
      <xdr:rowOff>155510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Tipo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5509" y="3285154"/>
              <a:ext cx="8543343" cy="91362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106914</xdr:colOff>
      <xdr:row>33</xdr:row>
      <xdr:rowOff>87475</xdr:rowOff>
    </xdr:from>
    <xdr:to>
      <xdr:col>13</xdr:col>
      <xdr:colOff>1049695</xdr:colOff>
      <xdr:row>36</xdr:row>
      <xdr:rowOff>194387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Tipo 6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914" y="8562781"/>
              <a:ext cx="9797143" cy="91362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153457</xdr:colOff>
      <xdr:row>16</xdr:row>
      <xdr:rowOff>267889</xdr:rowOff>
    </xdr:from>
    <xdr:to>
      <xdr:col>11</xdr:col>
      <xdr:colOff>595313</xdr:colOff>
      <xdr:row>33</xdr:row>
      <xdr:rowOff>257969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655902</xdr:colOff>
      <xdr:row>17</xdr:row>
      <xdr:rowOff>9922</xdr:rowOff>
    </xdr:from>
    <xdr:to>
      <xdr:col>13</xdr:col>
      <xdr:colOff>59532</xdr:colOff>
      <xdr:row>34</xdr:row>
      <xdr:rowOff>9922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Año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77230" y="4435078"/>
              <a:ext cx="971286" cy="471289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105835</xdr:colOff>
      <xdr:row>40</xdr:row>
      <xdr:rowOff>69453</xdr:rowOff>
    </xdr:from>
    <xdr:to>
      <xdr:col>13</xdr:col>
      <xdr:colOff>89297</xdr:colOff>
      <xdr:row>61</xdr:row>
      <xdr:rowOff>153458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39688</xdr:colOff>
      <xdr:row>5</xdr:row>
      <xdr:rowOff>51595</xdr:rowOff>
    </xdr:from>
    <xdr:to>
      <xdr:col>7</xdr:col>
      <xdr:colOff>724297</xdr:colOff>
      <xdr:row>12</xdr:row>
      <xdr:rowOff>277815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Tip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6094" y="1113236"/>
              <a:ext cx="3353594" cy="208161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31750</xdr:colOff>
      <xdr:row>0</xdr:row>
      <xdr:rowOff>42333</xdr:rowOff>
    </xdr:from>
    <xdr:to>
      <xdr:col>3</xdr:col>
      <xdr:colOff>158845</xdr:colOff>
      <xdr:row>2</xdr:row>
      <xdr:rowOff>119062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42333"/>
          <a:ext cx="2353564" cy="576792"/>
        </a:xfrm>
        <a:prstGeom prst="rect">
          <a:avLst/>
        </a:prstGeom>
      </xdr:spPr>
    </xdr:pic>
    <xdr:clientData/>
  </xdr:twoCellAnchor>
  <xdr:twoCellAnchor editAs="oneCell">
    <xdr:from>
      <xdr:col>0</xdr:col>
      <xdr:colOff>168672</xdr:colOff>
      <xdr:row>13</xdr:row>
      <xdr:rowOff>89298</xdr:rowOff>
    </xdr:from>
    <xdr:to>
      <xdr:col>13</xdr:col>
      <xdr:colOff>69454</xdr:colOff>
      <xdr:row>16</xdr:row>
      <xdr:rowOff>119063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Tipo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8672" y="3333751"/>
              <a:ext cx="10189766" cy="93265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148828</xdr:colOff>
      <xdr:row>34</xdr:row>
      <xdr:rowOff>148829</xdr:rowOff>
    </xdr:from>
    <xdr:to>
      <xdr:col>13</xdr:col>
      <xdr:colOff>69454</xdr:colOff>
      <xdr:row>39</xdr:row>
      <xdr:rowOff>138907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Tipo 7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8828" y="9286876"/>
              <a:ext cx="10209610" cy="93265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77261</xdr:colOff>
      <xdr:row>0</xdr:row>
      <xdr:rowOff>38102</xdr:rowOff>
    </xdr:from>
    <xdr:to>
      <xdr:col>5</xdr:col>
      <xdr:colOff>28576</xdr:colOff>
      <xdr:row>2</xdr:row>
      <xdr:rowOff>85726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61" y="38102"/>
          <a:ext cx="2094440" cy="542924"/>
        </a:xfrm>
        <a:prstGeom prst="rect">
          <a:avLst/>
        </a:prstGeom>
      </xdr:spPr>
    </xdr:pic>
    <xdr:clientData/>
  </xdr:twoCellAnchor>
  <xdr:twoCellAnchor>
    <xdr:from>
      <xdr:col>1</xdr:col>
      <xdr:colOff>30953</xdr:colOff>
      <xdr:row>69</xdr:row>
      <xdr:rowOff>361950</xdr:rowOff>
    </xdr:from>
    <xdr:to>
      <xdr:col>16</xdr:col>
      <xdr:colOff>380999</xdr:colOff>
      <xdr:row>88</xdr:row>
      <xdr:rowOff>142876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57148</xdr:colOff>
      <xdr:row>23</xdr:row>
      <xdr:rowOff>504825</xdr:rowOff>
    </xdr:from>
    <xdr:to>
      <xdr:col>16</xdr:col>
      <xdr:colOff>333374</xdr:colOff>
      <xdr:row>43</xdr:row>
      <xdr:rowOff>28574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76201</xdr:colOff>
      <xdr:row>23</xdr:row>
      <xdr:rowOff>514351</xdr:rowOff>
    </xdr:from>
    <xdr:to>
      <xdr:col>33</xdr:col>
      <xdr:colOff>371475</xdr:colOff>
      <xdr:row>43</xdr:row>
      <xdr:rowOff>38101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85723</xdr:colOff>
      <xdr:row>69</xdr:row>
      <xdr:rowOff>381001</xdr:rowOff>
    </xdr:from>
    <xdr:to>
      <xdr:col>33</xdr:col>
      <xdr:colOff>390525</xdr:colOff>
      <xdr:row>88</xdr:row>
      <xdr:rowOff>161926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57150</xdr:colOff>
      <xdr:row>44</xdr:row>
      <xdr:rowOff>47625</xdr:rowOff>
    </xdr:from>
    <xdr:to>
      <xdr:col>5</xdr:col>
      <xdr:colOff>8465</xdr:colOff>
      <xdr:row>46</xdr:row>
      <xdr:rowOff>209549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410825"/>
          <a:ext cx="2094440" cy="542924"/>
        </a:xfrm>
        <a:prstGeom prst="rect">
          <a:avLst/>
        </a:prstGeom>
      </xdr:spPr>
    </xdr:pic>
    <xdr:clientData/>
  </xdr:twoCellAnchor>
  <xdr:twoCellAnchor editAs="oneCell">
    <xdr:from>
      <xdr:col>17</xdr:col>
      <xdr:colOff>57150</xdr:colOff>
      <xdr:row>0</xdr:row>
      <xdr:rowOff>28575</xdr:rowOff>
    </xdr:from>
    <xdr:to>
      <xdr:col>21</xdr:col>
      <xdr:colOff>419100</xdr:colOff>
      <xdr:row>2</xdr:row>
      <xdr:rowOff>71536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8575"/>
          <a:ext cx="2076450" cy="538261"/>
        </a:xfrm>
        <a:prstGeom prst="rect">
          <a:avLst/>
        </a:prstGeom>
      </xdr:spPr>
    </xdr:pic>
    <xdr:clientData/>
  </xdr:twoCellAnchor>
  <xdr:twoCellAnchor editAs="oneCell">
    <xdr:from>
      <xdr:col>17</xdr:col>
      <xdr:colOff>38100</xdr:colOff>
      <xdr:row>44</xdr:row>
      <xdr:rowOff>38100</xdr:rowOff>
    </xdr:from>
    <xdr:to>
      <xdr:col>21</xdr:col>
      <xdr:colOff>418040</xdr:colOff>
      <xdr:row>46</xdr:row>
      <xdr:rowOff>200024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10401300"/>
          <a:ext cx="2094440" cy="542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25</xdr:row>
      <xdr:rowOff>180974</xdr:rowOff>
    </xdr:from>
    <xdr:to>
      <xdr:col>9</xdr:col>
      <xdr:colOff>781050</xdr:colOff>
      <xdr:row>45</xdr:row>
      <xdr:rowOff>180974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85725</xdr:colOff>
      <xdr:row>73</xdr:row>
      <xdr:rowOff>161925</xdr:rowOff>
    </xdr:from>
    <xdr:to>
      <xdr:col>9</xdr:col>
      <xdr:colOff>790575</xdr:colOff>
      <xdr:row>92</xdr:row>
      <xdr:rowOff>38099</xdr:rowOff>
    </xdr:to>
    <xdr:graphicFrame macro="">
      <xdr:nvGraphicFramePr>
        <xdr:cNvPr id="30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</xdr:colOff>
      <xdr:row>25</xdr:row>
      <xdr:rowOff>180974</xdr:rowOff>
    </xdr:from>
    <xdr:to>
      <xdr:col>20</xdr:col>
      <xdr:colOff>762000</xdr:colOff>
      <xdr:row>45</xdr:row>
      <xdr:rowOff>123824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152400</xdr:colOff>
      <xdr:row>73</xdr:row>
      <xdr:rowOff>123824</xdr:rowOff>
    </xdr:from>
    <xdr:to>
      <xdr:col>21</xdr:col>
      <xdr:colOff>85725</xdr:colOff>
      <xdr:row>92</xdr:row>
      <xdr:rowOff>38099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38100</xdr:rowOff>
    </xdr:from>
    <xdr:to>
      <xdr:col>3</xdr:col>
      <xdr:colOff>1008590</xdr:colOff>
      <xdr:row>2</xdr:row>
      <xdr:rowOff>85724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094440" cy="542924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0</xdr:row>
      <xdr:rowOff>57150</xdr:rowOff>
    </xdr:from>
    <xdr:to>
      <xdr:col>14</xdr:col>
      <xdr:colOff>894290</xdr:colOff>
      <xdr:row>2</xdr:row>
      <xdr:rowOff>104774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57150"/>
          <a:ext cx="2094440" cy="542924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47</xdr:row>
      <xdr:rowOff>47625</xdr:rowOff>
    </xdr:from>
    <xdr:to>
      <xdr:col>14</xdr:col>
      <xdr:colOff>884765</xdr:colOff>
      <xdr:row>49</xdr:row>
      <xdr:rowOff>152399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10696575"/>
          <a:ext cx="2094440" cy="54292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47</xdr:row>
      <xdr:rowOff>47625</xdr:rowOff>
    </xdr:from>
    <xdr:to>
      <xdr:col>3</xdr:col>
      <xdr:colOff>999065</xdr:colOff>
      <xdr:row>49</xdr:row>
      <xdr:rowOff>152399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696575"/>
          <a:ext cx="2094440" cy="5429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41</xdr:row>
      <xdr:rowOff>38100</xdr:rowOff>
    </xdr:from>
    <xdr:to>
      <xdr:col>15</xdr:col>
      <xdr:colOff>200026</xdr:colOff>
      <xdr:row>60</xdr:row>
      <xdr:rowOff>9525</xdr:rowOff>
    </xdr:to>
    <xdr:graphicFrame macro="">
      <xdr:nvGraphicFramePr>
        <xdr:cNvPr id="31" name="Grá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352425</xdr:colOff>
      <xdr:row>23</xdr:row>
      <xdr:rowOff>123825</xdr:rowOff>
    </xdr:from>
    <xdr:to>
      <xdr:col>15</xdr:col>
      <xdr:colOff>180975</xdr:colOff>
      <xdr:row>39</xdr:row>
      <xdr:rowOff>200025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304800</xdr:colOff>
      <xdr:row>84</xdr:row>
      <xdr:rowOff>152399</xdr:rowOff>
    </xdr:from>
    <xdr:to>
      <xdr:col>15</xdr:col>
      <xdr:colOff>142875</xdr:colOff>
      <xdr:row>101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285750</xdr:colOff>
      <xdr:row>102</xdr:row>
      <xdr:rowOff>114300</xdr:rowOff>
    </xdr:from>
    <xdr:to>
      <xdr:col>15</xdr:col>
      <xdr:colOff>123825</xdr:colOff>
      <xdr:row>121</xdr:row>
      <xdr:rowOff>57150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47625</xdr:rowOff>
    </xdr:from>
    <xdr:to>
      <xdr:col>4</xdr:col>
      <xdr:colOff>170390</xdr:colOff>
      <xdr:row>2</xdr:row>
      <xdr:rowOff>95249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094440" cy="54292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61</xdr:row>
      <xdr:rowOff>38100</xdr:rowOff>
    </xdr:from>
    <xdr:to>
      <xdr:col>4</xdr:col>
      <xdr:colOff>170390</xdr:colOff>
      <xdr:row>63</xdr:row>
      <xdr:rowOff>85724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877800"/>
          <a:ext cx="2094440" cy="5429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24</xdr:row>
      <xdr:rowOff>28574</xdr:rowOff>
    </xdr:from>
    <xdr:to>
      <xdr:col>9</xdr:col>
      <xdr:colOff>695324</xdr:colOff>
      <xdr:row>42</xdr:row>
      <xdr:rowOff>152400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68</xdr:row>
      <xdr:rowOff>38097</xdr:rowOff>
    </xdr:from>
    <xdr:to>
      <xdr:col>9</xdr:col>
      <xdr:colOff>685800</xdr:colOff>
      <xdr:row>86</xdr:row>
      <xdr:rowOff>180974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38100</xdr:rowOff>
    </xdr:from>
    <xdr:to>
      <xdr:col>4</xdr:col>
      <xdr:colOff>132290</xdr:colOff>
      <xdr:row>2</xdr:row>
      <xdr:rowOff>85724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2094440" cy="5429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44</xdr:row>
      <xdr:rowOff>38100</xdr:rowOff>
    </xdr:from>
    <xdr:to>
      <xdr:col>4</xdr:col>
      <xdr:colOff>157690</xdr:colOff>
      <xdr:row>46</xdr:row>
      <xdr:rowOff>85724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38100"/>
          <a:ext cx="2094440" cy="5429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24</xdr:row>
      <xdr:rowOff>76200</xdr:rowOff>
    </xdr:from>
    <xdr:to>
      <xdr:col>8</xdr:col>
      <xdr:colOff>733424</xdr:colOff>
      <xdr:row>44</xdr:row>
      <xdr:rowOff>57149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28575</xdr:rowOff>
    </xdr:from>
    <xdr:to>
      <xdr:col>3</xdr:col>
      <xdr:colOff>132290</xdr:colOff>
      <xdr:row>2</xdr:row>
      <xdr:rowOff>76199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2094440" cy="54292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EPM" refreshedDate="45420.594575000003" createdVersion="6" refreshedVersion="6" minRefreshableVersion="3" recordCount="360">
  <cacheSource type="worksheet">
    <worksheetSource ref="A3:D363" sheet="DATOS"/>
  </cacheSource>
  <cacheFields count="4">
    <cacheField name="Año" numFmtId="49">
      <sharedItems containsSemiMixedTypes="0" containsString="0" containsNumber="1" containsInteger="1" minValue="2009" maxValue="2024" count="16"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Mes" numFmtId="0">
      <sharedItems count="13">
        <s v="Todos"/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Tipo" numFmtId="49">
      <sharedItems count="7">
        <s v="01 Patentes"/>
        <s v="02 Modelos de Utilidad"/>
        <s v="03 Marcas"/>
        <s v="04 Nombres Comerciales"/>
        <s v="05 Exped. Diseños"/>
        <s v="06 Diseños"/>
        <s v="07 Marcas Internacionales" u="1"/>
      </sharedItems>
    </cacheField>
    <cacheField name="Nº" numFmtId="0">
      <sharedItems containsString="0" containsBlank="1" containsNumber="1" containsInteger="1" minValue="57" maxValue="52287"/>
    </cacheField>
  </cacheFields>
  <extLst>
    <ext xmlns:x14="http://schemas.microsoft.com/office/spreadsheetml/2009/9/main" uri="{725AE2AE-9491-48be-B2B4-4EB974FC3084}">
      <x14:pivotCacheDefinition pivotCacheId="14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EPM" refreshedDate="45420.594776967591" createdVersion="6" refreshedVersion="6" minRefreshableVersion="3" recordCount="360">
  <cacheSource type="worksheet">
    <worksheetSource ref="A3:D363" sheet="DATOS EXT"/>
  </cacheSource>
  <cacheFields count="4">
    <cacheField name="Año" numFmtId="0">
      <sharedItems containsSemiMixedTypes="0" containsString="0" containsNumber="1" containsInteger="1" minValue="2009" maxValue="2024" count="16"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Mes" numFmtId="0">
      <sharedItems count="13">
        <s v="Todos"/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Tipo" numFmtId="0">
      <sharedItems count="6">
        <s v="01 PCT origen ES"/>
        <s v="02 EPO origen ES"/>
        <s v="03 Marcas EUIPO origen ES"/>
        <s v="04 Diseños EUIPO origen ES"/>
        <s v="05 Validaciones EPO en OEPM"/>
        <s v="06 Marcas Internacionales"/>
      </sharedItems>
    </cacheField>
    <cacheField name="Nº" numFmtId="0">
      <sharedItems containsString="0" containsBlank="1" containsNumber="1" minValue="0" maxValue="30691"/>
    </cacheField>
  </cacheFields>
  <extLst>
    <ext xmlns:x14="http://schemas.microsoft.com/office/spreadsheetml/2009/9/main" uri="{725AE2AE-9491-48be-B2B4-4EB974FC3084}">
      <x14:pivotCacheDefinition pivotCacheId="1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0">
  <r>
    <x v="0"/>
    <x v="0"/>
    <x v="0"/>
    <n v="3803"/>
  </r>
  <r>
    <x v="1"/>
    <x v="0"/>
    <x v="0"/>
    <n v="3780"/>
  </r>
  <r>
    <x v="2"/>
    <x v="0"/>
    <x v="0"/>
    <n v="3626"/>
  </r>
  <r>
    <x v="3"/>
    <x v="0"/>
    <x v="0"/>
    <n v="3475"/>
  </r>
  <r>
    <x v="4"/>
    <x v="0"/>
    <x v="0"/>
    <n v="3244"/>
  </r>
  <r>
    <x v="5"/>
    <x v="0"/>
    <x v="0"/>
    <n v="3178"/>
  </r>
  <r>
    <x v="6"/>
    <x v="0"/>
    <x v="0"/>
    <n v="3020"/>
  </r>
  <r>
    <x v="7"/>
    <x v="0"/>
    <x v="0"/>
    <n v="2922"/>
  </r>
  <r>
    <x v="8"/>
    <x v="0"/>
    <x v="0"/>
    <n v="2343"/>
  </r>
  <r>
    <x v="9"/>
    <x v="0"/>
    <x v="0"/>
    <n v="1674"/>
  </r>
  <r>
    <x v="10"/>
    <x v="0"/>
    <x v="0"/>
    <n v="1447"/>
  </r>
  <r>
    <x v="11"/>
    <x v="0"/>
    <x v="0"/>
    <n v="1555"/>
  </r>
  <r>
    <x v="0"/>
    <x v="0"/>
    <x v="1"/>
    <n v="2560"/>
  </r>
  <r>
    <x v="1"/>
    <x v="0"/>
    <x v="1"/>
    <n v="2640"/>
  </r>
  <r>
    <x v="2"/>
    <x v="0"/>
    <x v="1"/>
    <n v="2598"/>
  </r>
  <r>
    <x v="3"/>
    <x v="0"/>
    <x v="1"/>
    <n v="2539"/>
  </r>
  <r>
    <x v="4"/>
    <x v="0"/>
    <x v="1"/>
    <n v="2648"/>
  </r>
  <r>
    <x v="5"/>
    <x v="0"/>
    <x v="1"/>
    <n v="2712"/>
  </r>
  <r>
    <x v="6"/>
    <x v="0"/>
    <x v="1"/>
    <n v="2354"/>
  </r>
  <r>
    <x v="7"/>
    <x v="0"/>
    <x v="1"/>
    <n v="2439"/>
  </r>
  <r>
    <x v="8"/>
    <x v="0"/>
    <x v="1"/>
    <n v="2465"/>
  </r>
  <r>
    <x v="9"/>
    <x v="0"/>
    <x v="1"/>
    <n v="2731"/>
  </r>
  <r>
    <x v="10"/>
    <x v="0"/>
    <x v="1"/>
    <n v="2757"/>
  </r>
  <r>
    <x v="11"/>
    <x v="0"/>
    <x v="1"/>
    <n v="3448"/>
  </r>
  <r>
    <x v="0"/>
    <x v="0"/>
    <x v="2"/>
    <n v="42437"/>
  </r>
  <r>
    <x v="1"/>
    <x v="0"/>
    <x v="2"/>
    <n v="43364"/>
  </r>
  <r>
    <x v="2"/>
    <x v="0"/>
    <x v="2"/>
    <n v="44116"/>
  </r>
  <r>
    <x v="3"/>
    <x v="0"/>
    <x v="2"/>
    <n v="44029"/>
  </r>
  <r>
    <x v="4"/>
    <x v="0"/>
    <x v="2"/>
    <n v="46904"/>
  </r>
  <r>
    <x v="5"/>
    <x v="0"/>
    <x v="2"/>
    <n v="50057"/>
  </r>
  <r>
    <x v="6"/>
    <x v="0"/>
    <x v="2"/>
    <n v="50715"/>
  </r>
  <r>
    <x v="7"/>
    <x v="0"/>
    <x v="2"/>
    <n v="52103"/>
  </r>
  <r>
    <x v="8"/>
    <x v="0"/>
    <x v="2"/>
    <n v="52041"/>
  </r>
  <r>
    <x v="9"/>
    <x v="0"/>
    <x v="2"/>
    <n v="52287"/>
  </r>
  <r>
    <x v="10"/>
    <x v="0"/>
    <x v="2"/>
    <n v="50693"/>
  </r>
  <r>
    <x v="11"/>
    <x v="0"/>
    <x v="2"/>
    <n v="51120"/>
  </r>
  <r>
    <x v="0"/>
    <x v="0"/>
    <x v="3"/>
    <n v="4694"/>
  </r>
  <r>
    <x v="1"/>
    <x v="0"/>
    <x v="3"/>
    <n v="4602"/>
  </r>
  <r>
    <x v="2"/>
    <x v="0"/>
    <x v="3"/>
    <n v="5062"/>
  </r>
  <r>
    <x v="3"/>
    <x v="0"/>
    <x v="3"/>
    <n v="4998"/>
  </r>
  <r>
    <x v="4"/>
    <x v="0"/>
    <x v="3"/>
    <n v="5759"/>
  </r>
  <r>
    <x v="5"/>
    <x v="0"/>
    <x v="3"/>
    <n v="7099"/>
  </r>
  <r>
    <x v="6"/>
    <x v="0"/>
    <x v="3"/>
    <n v="7475"/>
  </r>
  <r>
    <x v="7"/>
    <x v="0"/>
    <x v="3"/>
    <n v="7388"/>
  </r>
  <r>
    <x v="8"/>
    <x v="0"/>
    <x v="3"/>
    <n v="9451"/>
  </r>
  <r>
    <x v="9"/>
    <x v="0"/>
    <x v="3"/>
    <n v="12238"/>
  </r>
  <r>
    <x v="10"/>
    <x v="0"/>
    <x v="3"/>
    <n v="11616"/>
  </r>
  <r>
    <x v="11"/>
    <x v="0"/>
    <x v="3"/>
    <n v="12267"/>
  </r>
  <r>
    <x v="0"/>
    <x v="0"/>
    <x v="4"/>
    <n v="1529"/>
  </r>
  <r>
    <x v="1"/>
    <x v="0"/>
    <x v="4"/>
    <n v="1662"/>
  </r>
  <r>
    <x v="2"/>
    <x v="0"/>
    <x v="4"/>
    <n v="1772"/>
  </r>
  <r>
    <x v="3"/>
    <x v="0"/>
    <x v="4"/>
    <n v="1598"/>
  </r>
  <r>
    <x v="4"/>
    <x v="0"/>
    <x v="4"/>
    <n v="1826"/>
  </r>
  <r>
    <x v="5"/>
    <x v="0"/>
    <x v="4"/>
    <n v="1773"/>
  </r>
  <r>
    <x v="6"/>
    <x v="0"/>
    <x v="4"/>
    <n v="1927"/>
  </r>
  <r>
    <x v="7"/>
    <x v="0"/>
    <x v="4"/>
    <n v="2096"/>
  </r>
  <r>
    <x v="8"/>
    <x v="0"/>
    <x v="4"/>
    <n v="1890"/>
  </r>
  <r>
    <x v="9"/>
    <x v="0"/>
    <x v="4"/>
    <n v="1685"/>
  </r>
  <r>
    <x v="10"/>
    <x v="0"/>
    <x v="4"/>
    <n v="1585"/>
  </r>
  <r>
    <x v="11"/>
    <x v="0"/>
    <x v="4"/>
    <n v="1495"/>
  </r>
  <r>
    <x v="0"/>
    <x v="0"/>
    <x v="5"/>
    <n v="13141"/>
  </r>
  <r>
    <x v="1"/>
    <x v="0"/>
    <x v="5"/>
    <n v="14767"/>
  </r>
  <r>
    <x v="2"/>
    <x v="0"/>
    <x v="5"/>
    <n v="18594"/>
  </r>
  <r>
    <x v="3"/>
    <x v="0"/>
    <x v="5"/>
    <n v="17420"/>
  </r>
  <r>
    <x v="4"/>
    <x v="0"/>
    <x v="5"/>
    <n v="18078"/>
  </r>
  <r>
    <x v="5"/>
    <x v="0"/>
    <x v="5"/>
    <n v="17948"/>
  </r>
  <r>
    <x v="6"/>
    <x v="0"/>
    <x v="5"/>
    <n v="17508"/>
  </r>
  <r>
    <x v="7"/>
    <x v="0"/>
    <x v="5"/>
    <n v="18035"/>
  </r>
  <r>
    <x v="8"/>
    <x v="0"/>
    <x v="5"/>
    <n v="22109"/>
  </r>
  <r>
    <x v="9"/>
    <x v="0"/>
    <x v="5"/>
    <n v="18346"/>
  </r>
  <r>
    <x v="10"/>
    <x v="0"/>
    <x v="5"/>
    <n v="15774"/>
  </r>
  <r>
    <x v="11"/>
    <x v="0"/>
    <x v="5"/>
    <n v="12224"/>
  </r>
  <r>
    <x v="12"/>
    <x v="1"/>
    <x v="0"/>
    <n v="94"/>
  </r>
  <r>
    <x v="12"/>
    <x v="2"/>
    <x v="0"/>
    <n v="110"/>
  </r>
  <r>
    <x v="12"/>
    <x v="3"/>
    <x v="0"/>
    <n v="143"/>
  </r>
  <r>
    <x v="12"/>
    <x v="4"/>
    <x v="0"/>
    <n v="104"/>
  </r>
  <r>
    <x v="12"/>
    <x v="5"/>
    <x v="0"/>
    <n v="120"/>
  </r>
  <r>
    <x v="12"/>
    <x v="6"/>
    <x v="0"/>
    <n v="141"/>
  </r>
  <r>
    <x v="12"/>
    <x v="7"/>
    <x v="0"/>
    <n v="163"/>
  </r>
  <r>
    <x v="12"/>
    <x v="8"/>
    <x v="0"/>
    <n v="77"/>
  </r>
  <r>
    <x v="12"/>
    <x v="9"/>
    <x v="0"/>
    <n v="117"/>
  </r>
  <r>
    <x v="12"/>
    <x v="10"/>
    <x v="0"/>
    <n v="127"/>
  </r>
  <r>
    <x v="12"/>
    <x v="11"/>
    <x v="0"/>
    <n v="100"/>
  </r>
  <r>
    <x v="12"/>
    <x v="12"/>
    <x v="0"/>
    <n v="138"/>
  </r>
  <r>
    <x v="12"/>
    <x v="1"/>
    <x v="1"/>
    <n v="201"/>
  </r>
  <r>
    <x v="12"/>
    <x v="2"/>
    <x v="1"/>
    <n v="281"/>
  </r>
  <r>
    <x v="12"/>
    <x v="3"/>
    <x v="1"/>
    <n v="323"/>
  </r>
  <r>
    <x v="12"/>
    <x v="4"/>
    <x v="1"/>
    <n v="287"/>
  </r>
  <r>
    <x v="12"/>
    <x v="5"/>
    <x v="1"/>
    <n v="280"/>
  </r>
  <r>
    <x v="12"/>
    <x v="6"/>
    <x v="1"/>
    <n v="291"/>
  </r>
  <r>
    <x v="12"/>
    <x v="7"/>
    <x v="1"/>
    <n v="255"/>
  </r>
  <r>
    <x v="12"/>
    <x v="8"/>
    <x v="1"/>
    <n v="173"/>
  </r>
  <r>
    <x v="12"/>
    <x v="9"/>
    <x v="1"/>
    <n v="232"/>
  </r>
  <r>
    <x v="12"/>
    <x v="10"/>
    <x v="1"/>
    <n v="265"/>
  </r>
  <r>
    <x v="12"/>
    <x v="11"/>
    <x v="1"/>
    <n v="272"/>
  </r>
  <r>
    <x v="12"/>
    <x v="12"/>
    <x v="1"/>
    <n v="231"/>
  </r>
  <r>
    <x v="13"/>
    <x v="1"/>
    <x v="0"/>
    <n v="85"/>
  </r>
  <r>
    <x v="13"/>
    <x v="2"/>
    <x v="0"/>
    <n v="109"/>
  </r>
  <r>
    <x v="13"/>
    <x v="3"/>
    <x v="0"/>
    <n v="154"/>
  </r>
  <r>
    <x v="13"/>
    <x v="4"/>
    <x v="0"/>
    <n v="115"/>
  </r>
  <r>
    <x v="13"/>
    <x v="5"/>
    <x v="0"/>
    <n v="86"/>
  </r>
  <r>
    <x v="13"/>
    <x v="6"/>
    <x v="0"/>
    <n v="143"/>
  </r>
  <r>
    <x v="13"/>
    <x v="7"/>
    <x v="0"/>
    <n v="131"/>
  </r>
  <r>
    <x v="13"/>
    <x v="8"/>
    <x v="0"/>
    <n v="85"/>
  </r>
  <r>
    <x v="13"/>
    <x v="9"/>
    <x v="0"/>
    <n v="79"/>
  </r>
  <r>
    <x v="13"/>
    <x v="10"/>
    <x v="0"/>
    <n v="120"/>
  </r>
  <r>
    <x v="13"/>
    <x v="11"/>
    <x v="0"/>
    <n v="105"/>
  </r>
  <r>
    <x v="13"/>
    <x v="12"/>
    <x v="0"/>
    <n v="106"/>
  </r>
  <r>
    <x v="13"/>
    <x v="1"/>
    <x v="1"/>
    <n v="188"/>
  </r>
  <r>
    <x v="13"/>
    <x v="2"/>
    <x v="1"/>
    <n v="240"/>
  </r>
  <r>
    <x v="13"/>
    <x v="3"/>
    <x v="1"/>
    <n v="237"/>
  </r>
  <r>
    <x v="13"/>
    <x v="4"/>
    <x v="1"/>
    <n v="208"/>
  </r>
  <r>
    <x v="13"/>
    <x v="5"/>
    <x v="1"/>
    <n v="237"/>
  </r>
  <r>
    <x v="13"/>
    <x v="6"/>
    <x v="1"/>
    <n v="237"/>
  </r>
  <r>
    <x v="13"/>
    <x v="7"/>
    <x v="1"/>
    <n v="205"/>
  </r>
  <r>
    <x v="13"/>
    <x v="8"/>
    <x v="1"/>
    <n v="181"/>
  </r>
  <r>
    <x v="13"/>
    <x v="9"/>
    <x v="1"/>
    <n v="194"/>
  </r>
  <r>
    <x v="13"/>
    <x v="10"/>
    <x v="1"/>
    <n v="237"/>
  </r>
  <r>
    <x v="13"/>
    <x v="11"/>
    <x v="1"/>
    <n v="256"/>
  </r>
  <r>
    <x v="13"/>
    <x v="12"/>
    <x v="1"/>
    <n v="215"/>
  </r>
  <r>
    <x v="14"/>
    <x v="1"/>
    <x v="0"/>
    <n v="84"/>
  </r>
  <r>
    <x v="14"/>
    <x v="2"/>
    <x v="0"/>
    <n v="96"/>
  </r>
  <r>
    <x v="14"/>
    <x v="3"/>
    <x v="0"/>
    <n v="123"/>
  </r>
  <r>
    <x v="14"/>
    <x v="4"/>
    <x v="0"/>
    <n v="82"/>
  </r>
  <r>
    <x v="14"/>
    <x v="5"/>
    <x v="0"/>
    <n v="115"/>
  </r>
  <r>
    <x v="14"/>
    <x v="6"/>
    <x v="0"/>
    <n v="164"/>
  </r>
  <r>
    <x v="14"/>
    <x v="7"/>
    <x v="0"/>
    <n v="155"/>
  </r>
  <r>
    <x v="14"/>
    <x v="8"/>
    <x v="0"/>
    <n v="70"/>
  </r>
  <r>
    <x v="14"/>
    <x v="9"/>
    <x v="0"/>
    <n v="114"/>
  </r>
  <r>
    <x v="14"/>
    <x v="10"/>
    <x v="0"/>
    <n v="119"/>
  </r>
  <r>
    <x v="14"/>
    <x v="11"/>
    <x v="0"/>
    <n v="141"/>
  </r>
  <r>
    <x v="14"/>
    <x v="12"/>
    <x v="0"/>
    <n v="192"/>
  </r>
  <r>
    <x v="14"/>
    <x v="1"/>
    <x v="1"/>
    <n v="161"/>
  </r>
  <r>
    <x v="14"/>
    <x v="2"/>
    <x v="1"/>
    <n v="265"/>
  </r>
  <r>
    <x v="14"/>
    <x v="3"/>
    <x v="1"/>
    <n v="285"/>
  </r>
  <r>
    <x v="14"/>
    <x v="4"/>
    <x v="1"/>
    <n v="234"/>
  </r>
  <r>
    <x v="14"/>
    <x v="5"/>
    <x v="1"/>
    <n v="244"/>
  </r>
  <r>
    <x v="14"/>
    <x v="6"/>
    <x v="1"/>
    <n v="244"/>
  </r>
  <r>
    <x v="14"/>
    <x v="7"/>
    <x v="1"/>
    <n v="279"/>
  </r>
  <r>
    <x v="14"/>
    <x v="8"/>
    <x v="1"/>
    <n v="161"/>
  </r>
  <r>
    <x v="14"/>
    <x v="9"/>
    <x v="1"/>
    <n v="226"/>
  </r>
  <r>
    <x v="14"/>
    <x v="10"/>
    <x v="1"/>
    <n v="223"/>
  </r>
  <r>
    <x v="14"/>
    <x v="11"/>
    <x v="1"/>
    <n v="243"/>
  </r>
  <r>
    <x v="14"/>
    <x v="12"/>
    <x v="1"/>
    <n v="242"/>
  </r>
  <r>
    <x v="15"/>
    <x v="1"/>
    <x v="0"/>
    <n v="101"/>
  </r>
  <r>
    <x v="15"/>
    <x v="2"/>
    <x v="0"/>
    <n v="76"/>
  </r>
  <r>
    <x v="15"/>
    <x v="3"/>
    <x v="0"/>
    <n v="94"/>
  </r>
  <r>
    <x v="15"/>
    <x v="4"/>
    <x v="0"/>
    <n v="125"/>
  </r>
  <r>
    <x v="15"/>
    <x v="5"/>
    <x v="0"/>
    <m/>
  </r>
  <r>
    <x v="15"/>
    <x v="6"/>
    <x v="0"/>
    <m/>
  </r>
  <r>
    <x v="15"/>
    <x v="7"/>
    <x v="0"/>
    <m/>
  </r>
  <r>
    <x v="15"/>
    <x v="8"/>
    <x v="0"/>
    <m/>
  </r>
  <r>
    <x v="15"/>
    <x v="9"/>
    <x v="0"/>
    <m/>
  </r>
  <r>
    <x v="15"/>
    <x v="10"/>
    <x v="0"/>
    <m/>
  </r>
  <r>
    <x v="15"/>
    <x v="11"/>
    <x v="0"/>
    <m/>
  </r>
  <r>
    <x v="15"/>
    <x v="12"/>
    <x v="0"/>
    <m/>
  </r>
  <r>
    <x v="15"/>
    <x v="1"/>
    <x v="1"/>
    <n v="208"/>
  </r>
  <r>
    <x v="15"/>
    <x v="2"/>
    <x v="1"/>
    <n v="238"/>
  </r>
  <r>
    <x v="15"/>
    <x v="3"/>
    <x v="1"/>
    <n v="224"/>
  </r>
  <r>
    <x v="15"/>
    <x v="4"/>
    <x v="1"/>
    <n v="218"/>
  </r>
  <r>
    <x v="15"/>
    <x v="5"/>
    <x v="1"/>
    <m/>
  </r>
  <r>
    <x v="15"/>
    <x v="6"/>
    <x v="1"/>
    <m/>
  </r>
  <r>
    <x v="15"/>
    <x v="7"/>
    <x v="1"/>
    <m/>
  </r>
  <r>
    <x v="15"/>
    <x v="8"/>
    <x v="1"/>
    <m/>
  </r>
  <r>
    <x v="15"/>
    <x v="9"/>
    <x v="1"/>
    <m/>
  </r>
  <r>
    <x v="15"/>
    <x v="10"/>
    <x v="1"/>
    <m/>
  </r>
  <r>
    <x v="15"/>
    <x v="11"/>
    <x v="1"/>
    <m/>
  </r>
  <r>
    <x v="15"/>
    <x v="12"/>
    <x v="1"/>
    <m/>
  </r>
  <r>
    <x v="12"/>
    <x v="1"/>
    <x v="2"/>
    <n v="3803"/>
  </r>
  <r>
    <x v="12"/>
    <x v="2"/>
    <x v="2"/>
    <n v="5131"/>
  </r>
  <r>
    <x v="12"/>
    <x v="3"/>
    <x v="2"/>
    <n v="5824"/>
  </r>
  <r>
    <x v="12"/>
    <x v="4"/>
    <x v="2"/>
    <n v="5059"/>
  </r>
  <r>
    <x v="12"/>
    <x v="5"/>
    <x v="2"/>
    <n v="4804"/>
  </r>
  <r>
    <x v="12"/>
    <x v="6"/>
    <x v="2"/>
    <n v="4473"/>
  </r>
  <r>
    <x v="12"/>
    <x v="7"/>
    <x v="2"/>
    <n v="3950"/>
  </r>
  <r>
    <x v="12"/>
    <x v="8"/>
    <x v="2"/>
    <n v="2595"/>
  </r>
  <r>
    <x v="12"/>
    <x v="9"/>
    <x v="2"/>
    <n v="3876"/>
  </r>
  <r>
    <x v="12"/>
    <x v="10"/>
    <x v="2"/>
    <n v="4007"/>
  </r>
  <r>
    <x v="12"/>
    <x v="11"/>
    <x v="2"/>
    <n v="4496"/>
  </r>
  <r>
    <x v="12"/>
    <x v="12"/>
    <x v="2"/>
    <n v="3567"/>
  </r>
  <r>
    <x v="12"/>
    <x v="1"/>
    <x v="3"/>
    <n v="958"/>
  </r>
  <r>
    <x v="12"/>
    <x v="2"/>
    <x v="3"/>
    <n v="1325"/>
  </r>
  <r>
    <x v="12"/>
    <x v="3"/>
    <x v="3"/>
    <n v="1399"/>
  </r>
  <r>
    <x v="12"/>
    <x v="4"/>
    <x v="3"/>
    <n v="1133"/>
  </r>
  <r>
    <x v="12"/>
    <x v="5"/>
    <x v="3"/>
    <n v="1226"/>
  </r>
  <r>
    <x v="12"/>
    <x v="6"/>
    <x v="3"/>
    <n v="1039"/>
  </r>
  <r>
    <x v="12"/>
    <x v="7"/>
    <x v="3"/>
    <n v="920"/>
  </r>
  <r>
    <x v="12"/>
    <x v="8"/>
    <x v="3"/>
    <n v="807"/>
  </r>
  <r>
    <x v="12"/>
    <x v="9"/>
    <x v="3"/>
    <n v="1057"/>
  </r>
  <r>
    <x v="12"/>
    <x v="10"/>
    <x v="3"/>
    <n v="1070"/>
  </r>
  <r>
    <x v="12"/>
    <x v="11"/>
    <x v="3"/>
    <n v="1156"/>
  </r>
  <r>
    <x v="12"/>
    <x v="12"/>
    <x v="3"/>
    <n v="986"/>
  </r>
  <r>
    <x v="13"/>
    <x v="1"/>
    <x v="2"/>
    <n v="3453"/>
  </r>
  <r>
    <x v="13"/>
    <x v="2"/>
    <x v="2"/>
    <n v="4439"/>
  </r>
  <r>
    <x v="13"/>
    <x v="3"/>
    <x v="2"/>
    <n v="4786"/>
  </r>
  <r>
    <x v="13"/>
    <x v="4"/>
    <x v="2"/>
    <n v="3345"/>
  </r>
  <r>
    <x v="13"/>
    <x v="5"/>
    <x v="2"/>
    <n v="4150"/>
  </r>
  <r>
    <x v="13"/>
    <x v="6"/>
    <x v="2"/>
    <n v="3907"/>
  </r>
  <r>
    <x v="13"/>
    <x v="7"/>
    <x v="2"/>
    <n v="3411"/>
  </r>
  <r>
    <x v="13"/>
    <x v="8"/>
    <x v="2"/>
    <n v="2583"/>
  </r>
  <r>
    <x v="13"/>
    <x v="9"/>
    <x v="2"/>
    <n v="3574"/>
  </r>
  <r>
    <x v="13"/>
    <x v="10"/>
    <x v="2"/>
    <n v="3904"/>
  </r>
  <r>
    <x v="13"/>
    <x v="11"/>
    <x v="2"/>
    <n v="4239"/>
  </r>
  <r>
    <x v="13"/>
    <x v="12"/>
    <x v="2"/>
    <n v="3436"/>
  </r>
  <r>
    <x v="13"/>
    <x v="1"/>
    <x v="3"/>
    <n v="987"/>
  </r>
  <r>
    <x v="13"/>
    <x v="2"/>
    <x v="3"/>
    <n v="1157"/>
  </r>
  <r>
    <x v="13"/>
    <x v="3"/>
    <x v="3"/>
    <n v="1265"/>
  </r>
  <r>
    <x v="13"/>
    <x v="4"/>
    <x v="3"/>
    <n v="969"/>
  </r>
  <r>
    <x v="13"/>
    <x v="5"/>
    <x v="3"/>
    <n v="1034"/>
  </r>
  <r>
    <x v="13"/>
    <x v="6"/>
    <x v="3"/>
    <n v="975"/>
  </r>
  <r>
    <x v="13"/>
    <x v="7"/>
    <x v="3"/>
    <n v="877"/>
  </r>
  <r>
    <x v="13"/>
    <x v="8"/>
    <x v="3"/>
    <n v="808"/>
  </r>
  <r>
    <x v="13"/>
    <x v="9"/>
    <x v="3"/>
    <n v="1084"/>
  </r>
  <r>
    <x v="13"/>
    <x v="10"/>
    <x v="3"/>
    <n v="1083"/>
  </r>
  <r>
    <x v="13"/>
    <x v="11"/>
    <x v="3"/>
    <n v="1251"/>
  </r>
  <r>
    <x v="13"/>
    <x v="12"/>
    <x v="3"/>
    <n v="954"/>
  </r>
  <r>
    <x v="14"/>
    <x v="1"/>
    <x v="2"/>
    <n v="3749"/>
  </r>
  <r>
    <x v="14"/>
    <x v="2"/>
    <x v="2"/>
    <n v="4244"/>
  </r>
  <r>
    <x v="14"/>
    <x v="3"/>
    <x v="2"/>
    <n v="5070"/>
  </r>
  <r>
    <x v="14"/>
    <x v="4"/>
    <x v="2"/>
    <n v="3561"/>
  </r>
  <r>
    <x v="14"/>
    <x v="5"/>
    <x v="2"/>
    <n v="4459"/>
  </r>
  <r>
    <x v="14"/>
    <x v="6"/>
    <x v="2"/>
    <n v="4301"/>
  </r>
  <r>
    <x v="14"/>
    <x v="7"/>
    <x v="2"/>
    <n v="3820"/>
  </r>
  <r>
    <x v="14"/>
    <x v="8"/>
    <x v="2"/>
    <n v="2895"/>
  </r>
  <r>
    <x v="14"/>
    <x v="9"/>
    <x v="2"/>
    <n v="3838"/>
  </r>
  <r>
    <x v="14"/>
    <x v="10"/>
    <x v="2"/>
    <n v="4522"/>
  </r>
  <r>
    <x v="14"/>
    <x v="11"/>
    <x v="2"/>
    <n v="4756"/>
  </r>
  <r>
    <x v="14"/>
    <x v="12"/>
    <x v="2"/>
    <n v="3558"/>
  </r>
  <r>
    <x v="14"/>
    <x v="1"/>
    <x v="3"/>
    <n v="1204"/>
  </r>
  <r>
    <x v="14"/>
    <x v="2"/>
    <x v="3"/>
    <n v="1252"/>
  </r>
  <r>
    <x v="14"/>
    <x v="3"/>
    <x v="3"/>
    <n v="1449"/>
  </r>
  <r>
    <x v="14"/>
    <x v="4"/>
    <x v="3"/>
    <n v="1126"/>
  </r>
  <r>
    <x v="14"/>
    <x v="5"/>
    <x v="3"/>
    <n v="1453"/>
  </r>
  <r>
    <x v="14"/>
    <x v="6"/>
    <x v="3"/>
    <n v="1293"/>
  </r>
  <r>
    <x v="14"/>
    <x v="7"/>
    <x v="3"/>
    <n v="1139"/>
  </r>
  <r>
    <x v="14"/>
    <x v="8"/>
    <x v="3"/>
    <n v="962"/>
  </r>
  <r>
    <x v="14"/>
    <x v="9"/>
    <x v="3"/>
    <n v="1224"/>
  </r>
  <r>
    <x v="14"/>
    <x v="10"/>
    <x v="3"/>
    <n v="1453"/>
  </r>
  <r>
    <x v="14"/>
    <x v="11"/>
    <x v="3"/>
    <n v="1462"/>
  </r>
  <r>
    <x v="14"/>
    <x v="12"/>
    <x v="3"/>
    <n v="1107"/>
  </r>
  <r>
    <x v="15"/>
    <x v="1"/>
    <x v="2"/>
    <n v="4239"/>
  </r>
  <r>
    <x v="15"/>
    <x v="2"/>
    <x v="2"/>
    <n v="4690"/>
  </r>
  <r>
    <x v="15"/>
    <x v="3"/>
    <x v="2"/>
    <n v="4595"/>
  </r>
  <r>
    <x v="15"/>
    <x v="4"/>
    <x v="2"/>
    <n v="4810"/>
  </r>
  <r>
    <x v="15"/>
    <x v="5"/>
    <x v="2"/>
    <m/>
  </r>
  <r>
    <x v="15"/>
    <x v="6"/>
    <x v="2"/>
    <m/>
  </r>
  <r>
    <x v="15"/>
    <x v="7"/>
    <x v="2"/>
    <m/>
  </r>
  <r>
    <x v="15"/>
    <x v="8"/>
    <x v="2"/>
    <m/>
  </r>
  <r>
    <x v="15"/>
    <x v="9"/>
    <x v="2"/>
    <m/>
  </r>
  <r>
    <x v="15"/>
    <x v="10"/>
    <x v="2"/>
    <m/>
  </r>
  <r>
    <x v="15"/>
    <x v="11"/>
    <x v="2"/>
    <m/>
  </r>
  <r>
    <x v="15"/>
    <x v="12"/>
    <x v="2"/>
    <m/>
  </r>
  <r>
    <x v="15"/>
    <x v="1"/>
    <x v="3"/>
    <n v="1361"/>
  </r>
  <r>
    <x v="15"/>
    <x v="2"/>
    <x v="3"/>
    <n v="1484"/>
  </r>
  <r>
    <x v="15"/>
    <x v="3"/>
    <x v="3"/>
    <n v="1438"/>
  </r>
  <r>
    <x v="15"/>
    <x v="4"/>
    <x v="3"/>
    <n v="1296"/>
  </r>
  <r>
    <x v="15"/>
    <x v="5"/>
    <x v="3"/>
    <m/>
  </r>
  <r>
    <x v="15"/>
    <x v="6"/>
    <x v="3"/>
    <m/>
  </r>
  <r>
    <x v="15"/>
    <x v="7"/>
    <x v="3"/>
    <m/>
  </r>
  <r>
    <x v="15"/>
    <x v="8"/>
    <x v="3"/>
    <m/>
  </r>
  <r>
    <x v="15"/>
    <x v="9"/>
    <x v="3"/>
    <m/>
  </r>
  <r>
    <x v="15"/>
    <x v="10"/>
    <x v="3"/>
    <m/>
  </r>
  <r>
    <x v="15"/>
    <x v="11"/>
    <x v="3"/>
    <m/>
  </r>
  <r>
    <x v="15"/>
    <x v="12"/>
    <x v="3"/>
    <m/>
  </r>
  <r>
    <x v="12"/>
    <x v="1"/>
    <x v="4"/>
    <n v="91"/>
  </r>
  <r>
    <x v="12"/>
    <x v="2"/>
    <x v="4"/>
    <n v="148"/>
  </r>
  <r>
    <x v="12"/>
    <x v="3"/>
    <x v="4"/>
    <n v="142"/>
  </r>
  <r>
    <x v="12"/>
    <x v="4"/>
    <x v="4"/>
    <n v="131"/>
  </r>
  <r>
    <x v="12"/>
    <x v="5"/>
    <x v="4"/>
    <n v="119"/>
  </r>
  <r>
    <x v="12"/>
    <x v="6"/>
    <x v="4"/>
    <n v="134"/>
  </r>
  <r>
    <x v="12"/>
    <x v="7"/>
    <x v="4"/>
    <n v="120"/>
  </r>
  <r>
    <x v="12"/>
    <x v="8"/>
    <x v="4"/>
    <n v="72"/>
  </r>
  <r>
    <x v="12"/>
    <x v="9"/>
    <x v="4"/>
    <n v="77"/>
  </r>
  <r>
    <x v="12"/>
    <x v="10"/>
    <x v="4"/>
    <n v="135"/>
  </r>
  <r>
    <x v="12"/>
    <x v="11"/>
    <x v="4"/>
    <n v="82"/>
  </r>
  <r>
    <x v="12"/>
    <x v="12"/>
    <x v="4"/>
    <n v="78"/>
  </r>
  <r>
    <x v="12"/>
    <x v="1"/>
    <x v="5"/>
    <n v="935"/>
  </r>
  <r>
    <x v="12"/>
    <x v="2"/>
    <x v="5"/>
    <n v="1118"/>
  </r>
  <r>
    <x v="12"/>
    <x v="3"/>
    <x v="5"/>
    <n v="1323"/>
  </r>
  <r>
    <x v="12"/>
    <x v="4"/>
    <x v="5"/>
    <n v="906"/>
  </r>
  <r>
    <x v="12"/>
    <x v="5"/>
    <x v="5"/>
    <n v="954"/>
  </r>
  <r>
    <x v="12"/>
    <x v="6"/>
    <x v="5"/>
    <n v="1438"/>
  </r>
  <r>
    <x v="12"/>
    <x v="7"/>
    <x v="5"/>
    <n v="1503"/>
  </r>
  <r>
    <x v="12"/>
    <x v="8"/>
    <x v="5"/>
    <n v="518"/>
  </r>
  <r>
    <x v="12"/>
    <x v="9"/>
    <x v="5"/>
    <n v="495"/>
  </r>
  <r>
    <x v="12"/>
    <x v="10"/>
    <x v="5"/>
    <n v="1121"/>
  </r>
  <r>
    <x v="12"/>
    <x v="11"/>
    <x v="5"/>
    <n v="954"/>
  </r>
  <r>
    <x v="12"/>
    <x v="12"/>
    <x v="5"/>
    <n v="849"/>
  </r>
  <r>
    <x v="13"/>
    <x v="1"/>
    <x v="4"/>
    <n v="74"/>
  </r>
  <r>
    <x v="13"/>
    <x v="2"/>
    <x v="4"/>
    <n v="100"/>
  </r>
  <r>
    <x v="13"/>
    <x v="3"/>
    <x v="4"/>
    <n v="110"/>
  </r>
  <r>
    <x v="13"/>
    <x v="4"/>
    <x v="4"/>
    <n v="69"/>
  </r>
  <r>
    <x v="13"/>
    <x v="5"/>
    <x v="4"/>
    <n v="101"/>
  </r>
  <r>
    <x v="13"/>
    <x v="6"/>
    <x v="4"/>
    <n v="92"/>
  </r>
  <r>
    <x v="13"/>
    <x v="7"/>
    <x v="4"/>
    <n v="96"/>
  </r>
  <r>
    <x v="13"/>
    <x v="8"/>
    <x v="4"/>
    <n v="57"/>
  </r>
  <r>
    <x v="13"/>
    <x v="9"/>
    <x v="4"/>
    <n v="134"/>
  </r>
  <r>
    <x v="13"/>
    <x v="10"/>
    <x v="4"/>
    <n v="113"/>
  </r>
  <r>
    <x v="13"/>
    <x v="11"/>
    <x v="4"/>
    <n v="128"/>
  </r>
  <r>
    <x v="13"/>
    <x v="12"/>
    <x v="4"/>
    <n v="120"/>
  </r>
  <r>
    <x v="13"/>
    <x v="1"/>
    <x v="5"/>
    <n v="515"/>
  </r>
  <r>
    <x v="13"/>
    <x v="2"/>
    <x v="5"/>
    <n v="1139"/>
  </r>
  <r>
    <x v="13"/>
    <x v="3"/>
    <x v="5"/>
    <n v="1171"/>
  </r>
  <r>
    <x v="13"/>
    <x v="4"/>
    <x v="5"/>
    <n v="389"/>
  </r>
  <r>
    <x v="13"/>
    <x v="5"/>
    <x v="5"/>
    <n v="1020"/>
  </r>
  <r>
    <x v="13"/>
    <x v="6"/>
    <x v="5"/>
    <n v="838"/>
  </r>
  <r>
    <x v="13"/>
    <x v="7"/>
    <x v="5"/>
    <n v="974"/>
  </r>
  <r>
    <x v="13"/>
    <x v="8"/>
    <x v="5"/>
    <n v="350"/>
  </r>
  <r>
    <x v="13"/>
    <x v="9"/>
    <x v="5"/>
    <n v="1038"/>
  </r>
  <r>
    <x v="13"/>
    <x v="10"/>
    <x v="5"/>
    <n v="1245"/>
  </r>
  <r>
    <x v="13"/>
    <x v="11"/>
    <x v="5"/>
    <n v="1038"/>
  </r>
  <r>
    <x v="13"/>
    <x v="12"/>
    <x v="5"/>
    <n v="1207"/>
  </r>
  <r>
    <x v="14"/>
    <x v="1"/>
    <x v="4"/>
    <n v="95"/>
  </r>
  <r>
    <x v="14"/>
    <x v="2"/>
    <x v="4"/>
    <n v="124"/>
  </r>
  <r>
    <x v="14"/>
    <x v="3"/>
    <x v="4"/>
    <n v="145"/>
  </r>
  <r>
    <x v="14"/>
    <x v="4"/>
    <x v="4"/>
    <n v="83"/>
  </r>
  <r>
    <x v="14"/>
    <x v="5"/>
    <x v="4"/>
    <n v="137"/>
  </r>
  <r>
    <x v="14"/>
    <x v="6"/>
    <x v="4"/>
    <n v="132"/>
  </r>
  <r>
    <x v="14"/>
    <x v="7"/>
    <x v="4"/>
    <n v="133"/>
  </r>
  <r>
    <x v="14"/>
    <x v="8"/>
    <x v="4"/>
    <n v="92"/>
  </r>
  <r>
    <x v="14"/>
    <x v="9"/>
    <x v="4"/>
    <n v="118"/>
  </r>
  <r>
    <x v="14"/>
    <x v="10"/>
    <x v="4"/>
    <n v="118"/>
  </r>
  <r>
    <x v="14"/>
    <x v="11"/>
    <x v="4"/>
    <n v="120"/>
  </r>
  <r>
    <x v="14"/>
    <x v="12"/>
    <x v="4"/>
    <n v="112"/>
  </r>
  <r>
    <x v="14"/>
    <x v="1"/>
    <x v="5"/>
    <n v="695"/>
  </r>
  <r>
    <x v="14"/>
    <x v="2"/>
    <x v="5"/>
    <n v="1158"/>
  </r>
  <r>
    <x v="14"/>
    <x v="3"/>
    <x v="5"/>
    <n v="1507"/>
  </r>
  <r>
    <x v="14"/>
    <x v="4"/>
    <x v="5"/>
    <n v="517"/>
  </r>
  <r>
    <x v="14"/>
    <x v="5"/>
    <x v="5"/>
    <n v="1407"/>
  </r>
  <r>
    <x v="14"/>
    <x v="6"/>
    <x v="5"/>
    <n v="911"/>
  </r>
  <r>
    <x v="14"/>
    <x v="7"/>
    <x v="5"/>
    <n v="2041"/>
  </r>
  <r>
    <x v="14"/>
    <x v="8"/>
    <x v="5"/>
    <n v="1206"/>
  </r>
  <r>
    <x v="14"/>
    <x v="9"/>
    <x v="5"/>
    <n v="1691"/>
  </r>
  <r>
    <x v="14"/>
    <x v="10"/>
    <x v="5"/>
    <n v="1122"/>
  </r>
  <r>
    <x v="14"/>
    <x v="11"/>
    <x v="5"/>
    <n v="1210"/>
  </r>
  <r>
    <x v="14"/>
    <x v="12"/>
    <x v="5"/>
    <n v="1125"/>
  </r>
  <r>
    <x v="15"/>
    <x v="1"/>
    <x v="4"/>
    <n v="104"/>
  </r>
  <r>
    <x v="15"/>
    <x v="2"/>
    <x v="4"/>
    <n v="129"/>
  </r>
  <r>
    <x v="15"/>
    <x v="3"/>
    <x v="4"/>
    <n v="138"/>
  </r>
  <r>
    <x v="15"/>
    <x v="4"/>
    <x v="4"/>
    <n v="119"/>
  </r>
  <r>
    <x v="15"/>
    <x v="5"/>
    <x v="4"/>
    <m/>
  </r>
  <r>
    <x v="15"/>
    <x v="6"/>
    <x v="4"/>
    <m/>
  </r>
  <r>
    <x v="15"/>
    <x v="7"/>
    <x v="4"/>
    <m/>
  </r>
  <r>
    <x v="15"/>
    <x v="8"/>
    <x v="4"/>
    <m/>
  </r>
  <r>
    <x v="15"/>
    <x v="9"/>
    <x v="4"/>
    <m/>
  </r>
  <r>
    <x v="15"/>
    <x v="10"/>
    <x v="4"/>
    <m/>
  </r>
  <r>
    <x v="15"/>
    <x v="11"/>
    <x v="4"/>
    <m/>
  </r>
  <r>
    <x v="15"/>
    <x v="12"/>
    <x v="4"/>
    <m/>
  </r>
  <r>
    <x v="15"/>
    <x v="1"/>
    <x v="5"/>
    <n v="935"/>
  </r>
  <r>
    <x v="15"/>
    <x v="2"/>
    <x v="5"/>
    <n v="1362"/>
  </r>
  <r>
    <x v="15"/>
    <x v="3"/>
    <x v="5"/>
    <n v="1395"/>
  </r>
  <r>
    <x v="15"/>
    <x v="4"/>
    <x v="5"/>
    <n v="825"/>
  </r>
  <r>
    <x v="15"/>
    <x v="5"/>
    <x v="5"/>
    <m/>
  </r>
  <r>
    <x v="15"/>
    <x v="6"/>
    <x v="5"/>
    <m/>
  </r>
  <r>
    <x v="15"/>
    <x v="7"/>
    <x v="5"/>
    <m/>
  </r>
  <r>
    <x v="15"/>
    <x v="8"/>
    <x v="5"/>
    <m/>
  </r>
  <r>
    <x v="15"/>
    <x v="9"/>
    <x v="5"/>
    <m/>
  </r>
  <r>
    <x v="15"/>
    <x v="10"/>
    <x v="5"/>
    <m/>
  </r>
  <r>
    <x v="15"/>
    <x v="11"/>
    <x v="5"/>
    <m/>
  </r>
  <r>
    <x v="15"/>
    <x v="12"/>
    <x v="5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0">
  <r>
    <x v="0"/>
    <x v="0"/>
    <x v="0"/>
    <n v="1563"/>
  </r>
  <r>
    <x v="1"/>
    <x v="0"/>
    <x v="0"/>
    <n v="1770"/>
  </r>
  <r>
    <x v="2"/>
    <x v="0"/>
    <x v="0"/>
    <n v="1732"/>
  </r>
  <r>
    <x v="3"/>
    <x v="0"/>
    <x v="0"/>
    <n v="1705"/>
  </r>
  <r>
    <x v="4"/>
    <x v="0"/>
    <x v="0"/>
    <n v="1705"/>
  </r>
  <r>
    <x v="5"/>
    <x v="0"/>
    <x v="0"/>
    <n v="1703"/>
  </r>
  <r>
    <x v="6"/>
    <x v="0"/>
    <x v="0"/>
    <n v="1530"/>
  </r>
  <r>
    <x v="7"/>
    <x v="0"/>
    <x v="0"/>
    <n v="1507"/>
  </r>
  <r>
    <x v="8"/>
    <x v="0"/>
    <x v="0"/>
    <n v="1418"/>
  </r>
  <r>
    <x v="9"/>
    <x v="0"/>
    <x v="0"/>
    <n v="1399"/>
  </r>
  <r>
    <x v="10"/>
    <x v="0"/>
    <x v="0"/>
    <n v="1495"/>
  </r>
  <r>
    <x v="11"/>
    <x v="0"/>
    <x v="0"/>
    <n v="1460"/>
  </r>
  <r>
    <x v="0"/>
    <x v="0"/>
    <x v="1"/>
    <n v="1263"/>
  </r>
  <r>
    <x v="1"/>
    <x v="0"/>
    <x v="1"/>
    <n v="1436"/>
  </r>
  <r>
    <x v="2"/>
    <x v="0"/>
    <x v="1"/>
    <n v="1412"/>
  </r>
  <r>
    <x v="3"/>
    <x v="0"/>
    <x v="1"/>
    <n v="1548"/>
  </r>
  <r>
    <x v="4"/>
    <x v="0"/>
    <x v="1"/>
    <n v="1504"/>
  </r>
  <r>
    <x v="5"/>
    <x v="0"/>
    <x v="1"/>
    <n v="1471"/>
  </r>
  <r>
    <x v="6"/>
    <x v="0"/>
    <x v="1"/>
    <n v="1518"/>
  </r>
  <r>
    <x v="7"/>
    <x v="0"/>
    <x v="1"/>
    <n v="1574"/>
  </r>
  <r>
    <x v="8"/>
    <x v="0"/>
    <x v="1"/>
    <n v="1671"/>
  </r>
  <r>
    <x v="9"/>
    <x v="0"/>
    <x v="1"/>
    <n v="1781"/>
  </r>
  <r>
    <x v="10"/>
    <x v="0"/>
    <x v="1"/>
    <n v="1885"/>
  </r>
  <r>
    <x v="11"/>
    <x v="0"/>
    <x v="1"/>
    <n v="1794"/>
  </r>
  <r>
    <x v="0"/>
    <x v="0"/>
    <x v="2"/>
    <n v="7023"/>
  </r>
  <r>
    <x v="1"/>
    <x v="0"/>
    <x v="2"/>
    <n v="7772"/>
  </r>
  <r>
    <x v="2"/>
    <x v="0"/>
    <x v="2"/>
    <n v="7950"/>
  </r>
  <r>
    <x v="3"/>
    <x v="0"/>
    <x v="2"/>
    <n v="8007"/>
  </r>
  <r>
    <x v="4"/>
    <x v="0"/>
    <x v="2"/>
    <n v="8468"/>
  </r>
  <r>
    <x v="5"/>
    <x v="0"/>
    <x v="2"/>
    <n v="8684"/>
  </r>
  <r>
    <x v="6"/>
    <x v="0"/>
    <x v="2"/>
    <n v="9297"/>
  </r>
  <r>
    <x v="7"/>
    <x v="0"/>
    <x v="2"/>
    <n v="9773"/>
  </r>
  <r>
    <x v="8"/>
    <x v="0"/>
    <x v="2"/>
    <n v="10034"/>
  </r>
  <r>
    <x v="9"/>
    <x v="0"/>
    <x v="2"/>
    <n v="10321"/>
  </r>
  <r>
    <x v="10"/>
    <x v="0"/>
    <x v="2"/>
    <n v="10669"/>
  </r>
  <r>
    <x v="11"/>
    <x v="0"/>
    <x v="2"/>
    <n v="10336"/>
  </r>
  <r>
    <x v="0"/>
    <x v="0"/>
    <x v="3"/>
    <n v="3922"/>
  </r>
  <r>
    <x v="1"/>
    <x v="0"/>
    <x v="3"/>
    <n v="3869"/>
  </r>
  <r>
    <x v="2"/>
    <x v="0"/>
    <x v="3"/>
    <n v="3793"/>
  </r>
  <r>
    <x v="3"/>
    <x v="0"/>
    <x v="3"/>
    <n v="4052"/>
  </r>
  <r>
    <x v="4"/>
    <x v="0"/>
    <x v="3"/>
    <n v="3387"/>
  </r>
  <r>
    <x v="5"/>
    <x v="0"/>
    <x v="3"/>
    <n v="3571"/>
  </r>
  <r>
    <x v="6"/>
    <x v="0"/>
    <x v="3"/>
    <n v="3370"/>
  </r>
  <r>
    <x v="7"/>
    <x v="0"/>
    <x v="3"/>
    <n v="4046"/>
  </r>
  <r>
    <x v="8"/>
    <x v="0"/>
    <x v="3"/>
    <n v="3381"/>
  </r>
  <r>
    <x v="9"/>
    <x v="0"/>
    <x v="3"/>
    <n v="3583"/>
  </r>
  <r>
    <x v="10"/>
    <x v="0"/>
    <x v="3"/>
    <n v="3400"/>
  </r>
  <r>
    <x v="11"/>
    <x v="0"/>
    <x v="3"/>
    <n v="3246"/>
  </r>
  <r>
    <x v="12"/>
    <x v="1"/>
    <x v="0"/>
    <n v="120"/>
  </r>
  <r>
    <x v="12"/>
    <x v="2"/>
    <x v="0"/>
    <n v="117"/>
  </r>
  <r>
    <x v="12"/>
    <x v="3"/>
    <x v="0"/>
    <n v="136"/>
  </r>
  <r>
    <x v="12"/>
    <x v="4"/>
    <x v="0"/>
    <n v="125"/>
  </r>
  <r>
    <x v="12"/>
    <x v="5"/>
    <x v="0"/>
    <n v="152"/>
  </r>
  <r>
    <x v="12"/>
    <x v="6"/>
    <x v="0"/>
    <n v="147"/>
  </r>
  <r>
    <x v="12"/>
    <x v="7"/>
    <x v="0"/>
    <n v="168"/>
  </r>
  <r>
    <x v="12"/>
    <x v="8"/>
    <x v="0"/>
    <n v="78"/>
  </r>
  <r>
    <x v="12"/>
    <x v="9"/>
    <x v="0"/>
    <n v="123"/>
  </r>
  <r>
    <x v="12"/>
    <x v="10"/>
    <x v="0"/>
    <n v="113"/>
  </r>
  <r>
    <x v="12"/>
    <x v="11"/>
    <x v="0"/>
    <n v="133"/>
  </r>
  <r>
    <x v="12"/>
    <x v="12"/>
    <x v="0"/>
    <n v="150"/>
  </r>
  <r>
    <x v="13"/>
    <x v="1"/>
    <x v="0"/>
    <n v="86"/>
  </r>
  <r>
    <x v="13"/>
    <x v="2"/>
    <x v="0"/>
    <n v="101"/>
  </r>
  <r>
    <x v="13"/>
    <x v="3"/>
    <x v="0"/>
    <n v="135"/>
  </r>
  <r>
    <x v="13"/>
    <x v="4"/>
    <x v="0"/>
    <n v="124"/>
  </r>
  <r>
    <x v="13"/>
    <x v="5"/>
    <x v="0"/>
    <n v="121"/>
  </r>
  <r>
    <x v="13"/>
    <x v="6"/>
    <x v="0"/>
    <n v="130"/>
  </r>
  <r>
    <x v="13"/>
    <x v="7"/>
    <x v="0"/>
    <n v="166"/>
  </r>
  <r>
    <x v="13"/>
    <x v="8"/>
    <x v="0"/>
    <n v="61"/>
  </r>
  <r>
    <x v="13"/>
    <x v="9"/>
    <x v="0"/>
    <n v="128"/>
  </r>
  <r>
    <x v="13"/>
    <x v="10"/>
    <x v="0"/>
    <n v="128"/>
  </r>
  <r>
    <x v="13"/>
    <x v="11"/>
    <x v="0"/>
    <n v="132"/>
  </r>
  <r>
    <x v="13"/>
    <x v="12"/>
    <x v="0"/>
    <n v="148"/>
  </r>
  <r>
    <x v="14"/>
    <x v="1"/>
    <x v="0"/>
    <n v="84"/>
  </r>
  <r>
    <x v="14"/>
    <x v="2"/>
    <x v="0"/>
    <n v="118"/>
  </r>
  <r>
    <x v="14"/>
    <x v="3"/>
    <x v="0"/>
    <n v="173"/>
  </r>
  <r>
    <x v="14"/>
    <x v="4"/>
    <x v="0"/>
    <n v="124"/>
  </r>
  <r>
    <x v="14"/>
    <x v="5"/>
    <x v="0"/>
    <n v="132"/>
  </r>
  <r>
    <x v="14"/>
    <x v="6"/>
    <x v="0"/>
    <n v="109"/>
  </r>
  <r>
    <x v="14"/>
    <x v="7"/>
    <x v="0"/>
    <n v="128"/>
  </r>
  <r>
    <x v="14"/>
    <x v="8"/>
    <x v="0"/>
    <n v="56"/>
  </r>
  <r>
    <x v="14"/>
    <x v="9"/>
    <x v="0"/>
    <n v="104"/>
  </r>
  <r>
    <x v="14"/>
    <x v="10"/>
    <x v="0"/>
    <n v="133"/>
  </r>
  <r>
    <x v="14"/>
    <x v="11"/>
    <x v="0"/>
    <n v="136"/>
  </r>
  <r>
    <x v="14"/>
    <x v="12"/>
    <x v="0"/>
    <n v="158"/>
  </r>
  <r>
    <x v="15"/>
    <x v="1"/>
    <x v="0"/>
    <n v="92"/>
  </r>
  <r>
    <x v="15"/>
    <x v="2"/>
    <x v="0"/>
    <n v="110"/>
  </r>
  <r>
    <x v="15"/>
    <x v="3"/>
    <x v="0"/>
    <m/>
  </r>
  <r>
    <x v="15"/>
    <x v="4"/>
    <x v="0"/>
    <m/>
  </r>
  <r>
    <x v="15"/>
    <x v="5"/>
    <x v="0"/>
    <m/>
  </r>
  <r>
    <x v="15"/>
    <x v="6"/>
    <x v="0"/>
    <m/>
  </r>
  <r>
    <x v="15"/>
    <x v="7"/>
    <x v="0"/>
    <m/>
  </r>
  <r>
    <x v="15"/>
    <x v="8"/>
    <x v="0"/>
    <m/>
  </r>
  <r>
    <x v="15"/>
    <x v="9"/>
    <x v="0"/>
    <m/>
  </r>
  <r>
    <x v="15"/>
    <x v="10"/>
    <x v="0"/>
    <m/>
  </r>
  <r>
    <x v="15"/>
    <x v="11"/>
    <x v="0"/>
    <m/>
  </r>
  <r>
    <x v="15"/>
    <x v="12"/>
    <x v="0"/>
    <m/>
  </r>
  <r>
    <x v="12"/>
    <x v="1"/>
    <x v="1"/>
    <n v="125.66666666666666"/>
  </r>
  <r>
    <x v="12"/>
    <x v="2"/>
    <x v="1"/>
    <n v="136.66666666666666"/>
  </r>
  <r>
    <x v="12"/>
    <x v="3"/>
    <x v="1"/>
    <n v="154.66666666666666"/>
  </r>
  <r>
    <x v="12"/>
    <x v="4"/>
    <x v="1"/>
    <n v="165"/>
  </r>
  <r>
    <x v="12"/>
    <x v="5"/>
    <x v="1"/>
    <n v="159"/>
  </r>
  <r>
    <x v="12"/>
    <x v="6"/>
    <x v="1"/>
    <n v="159"/>
  </r>
  <r>
    <x v="12"/>
    <x v="7"/>
    <x v="1"/>
    <n v="204.33333333333334"/>
  </r>
  <r>
    <x v="12"/>
    <x v="8"/>
    <x v="1"/>
    <n v="128.33333333333334"/>
  </r>
  <r>
    <x v="12"/>
    <x v="9"/>
    <x v="1"/>
    <n v="155.33333333333334"/>
  </r>
  <r>
    <x v="12"/>
    <x v="10"/>
    <x v="1"/>
    <n v="159.33333333333331"/>
  </r>
  <r>
    <x v="12"/>
    <x v="11"/>
    <x v="1"/>
    <n v="180.33333333333331"/>
  </r>
  <r>
    <x v="12"/>
    <x v="12"/>
    <x v="1"/>
    <n v="217.33333333333331"/>
  </r>
  <r>
    <x v="13"/>
    <x v="1"/>
    <x v="1"/>
    <n v="128.333333333333"/>
  </r>
  <r>
    <x v="13"/>
    <x v="2"/>
    <x v="1"/>
    <n v="149.33333333333334"/>
  </r>
  <r>
    <x v="13"/>
    <x v="3"/>
    <x v="1"/>
    <n v="187.33333333333334"/>
  </r>
  <r>
    <x v="13"/>
    <x v="4"/>
    <x v="1"/>
    <n v="149.66666666666666"/>
  </r>
  <r>
    <x v="13"/>
    <x v="5"/>
    <x v="1"/>
    <n v="168.66666666666666"/>
  </r>
  <r>
    <x v="13"/>
    <x v="6"/>
    <x v="1"/>
    <n v="158.66666666666666"/>
  </r>
  <r>
    <x v="13"/>
    <x v="7"/>
    <x v="1"/>
    <n v="187.33333333333331"/>
  </r>
  <r>
    <x v="13"/>
    <x v="8"/>
    <x v="1"/>
    <n v="126.33333333333333"/>
  </r>
  <r>
    <x v="13"/>
    <x v="9"/>
    <x v="1"/>
    <n v="152.33333333333331"/>
  </r>
  <r>
    <x v="13"/>
    <x v="10"/>
    <x v="1"/>
    <n v="174"/>
  </r>
  <r>
    <x v="13"/>
    <x v="11"/>
    <x v="1"/>
    <n v="172"/>
  </r>
  <r>
    <x v="13"/>
    <x v="12"/>
    <x v="1"/>
    <n v="220"/>
  </r>
  <r>
    <x v="14"/>
    <x v="1"/>
    <x v="1"/>
    <n v="149"/>
  </r>
  <r>
    <x v="14"/>
    <x v="2"/>
    <x v="1"/>
    <n v="164"/>
  </r>
  <r>
    <x v="14"/>
    <x v="3"/>
    <x v="1"/>
    <n v="203"/>
  </r>
  <r>
    <x v="14"/>
    <x v="4"/>
    <x v="1"/>
    <n v="146"/>
  </r>
  <r>
    <x v="14"/>
    <x v="5"/>
    <x v="1"/>
    <n v="183"/>
  </r>
  <r>
    <x v="14"/>
    <x v="6"/>
    <x v="1"/>
    <n v="210"/>
  </r>
  <r>
    <x v="14"/>
    <x v="7"/>
    <x v="1"/>
    <n v="188"/>
  </r>
  <r>
    <x v="14"/>
    <x v="8"/>
    <x v="1"/>
    <n v="132"/>
  </r>
  <r>
    <x v="14"/>
    <x v="9"/>
    <x v="1"/>
    <n v="165"/>
  </r>
  <r>
    <x v="14"/>
    <x v="10"/>
    <x v="1"/>
    <n v="178"/>
  </r>
  <r>
    <x v="14"/>
    <x v="11"/>
    <x v="1"/>
    <n v="171"/>
  </r>
  <r>
    <x v="14"/>
    <x v="12"/>
    <x v="1"/>
    <n v="222"/>
  </r>
  <r>
    <x v="15"/>
    <x v="1"/>
    <x v="1"/>
    <n v="146"/>
  </r>
  <r>
    <x v="15"/>
    <x v="2"/>
    <x v="1"/>
    <n v="156"/>
  </r>
  <r>
    <x v="15"/>
    <x v="3"/>
    <x v="1"/>
    <n v="174"/>
  </r>
  <r>
    <x v="15"/>
    <x v="4"/>
    <x v="1"/>
    <n v="0"/>
  </r>
  <r>
    <x v="15"/>
    <x v="5"/>
    <x v="1"/>
    <m/>
  </r>
  <r>
    <x v="15"/>
    <x v="6"/>
    <x v="1"/>
    <m/>
  </r>
  <r>
    <x v="15"/>
    <x v="7"/>
    <x v="1"/>
    <m/>
  </r>
  <r>
    <x v="15"/>
    <x v="8"/>
    <x v="1"/>
    <m/>
  </r>
  <r>
    <x v="15"/>
    <x v="9"/>
    <x v="1"/>
    <m/>
  </r>
  <r>
    <x v="15"/>
    <x v="10"/>
    <x v="1"/>
    <m/>
  </r>
  <r>
    <x v="15"/>
    <x v="11"/>
    <x v="1"/>
    <m/>
  </r>
  <r>
    <x v="15"/>
    <x v="12"/>
    <x v="1"/>
    <m/>
  </r>
  <r>
    <x v="12"/>
    <x v="1"/>
    <x v="2"/>
    <n v="686"/>
  </r>
  <r>
    <x v="12"/>
    <x v="2"/>
    <x v="2"/>
    <n v="955"/>
  </r>
  <r>
    <x v="12"/>
    <x v="3"/>
    <x v="2"/>
    <n v="1171"/>
  </r>
  <r>
    <x v="12"/>
    <x v="4"/>
    <x v="2"/>
    <n v="1064"/>
  </r>
  <r>
    <x v="12"/>
    <x v="5"/>
    <x v="2"/>
    <n v="1057"/>
  </r>
  <r>
    <x v="12"/>
    <x v="6"/>
    <x v="2"/>
    <n v="1090"/>
  </r>
  <r>
    <x v="12"/>
    <x v="7"/>
    <x v="2"/>
    <n v="983"/>
  </r>
  <r>
    <x v="12"/>
    <x v="8"/>
    <x v="2"/>
    <n v="559"/>
  </r>
  <r>
    <x v="12"/>
    <x v="9"/>
    <x v="2"/>
    <n v="809"/>
  </r>
  <r>
    <x v="12"/>
    <x v="10"/>
    <x v="2"/>
    <n v="929"/>
  </r>
  <r>
    <x v="12"/>
    <x v="11"/>
    <x v="2"/>
    <n v="1057"/>
  </r>
  <r>
    <x v="12"/>
    <x v="12"/>
    <x v="2"/>
    <n v="877"/>
  </r>
  <r>
    <x v="13"/>
    <x v="1"/>
    <x v="2"/>
    <n v="674"/>
  </r>
  <r>
    <x v="13"/>
    <x v="2"/>
    <x v="2"/>
    <n v="955"/>
  </r>
  <r>
    <x v="13"/>
    <x v="3"/>
    <x v="2"/>
    <n v="1090"/>
  </r>
  <r>
    <x v="13"/>
    <x v="4"/>
    <x v="2"/>
    <n v="868"/>
  </r>
  <r>
    <x v="13"/>
    <x v="5"/>
    <x v="2"/>
    <n v="1157"/>
  </r>
  <r>
    <x v="13"/>
    <x v="6"/>
    <x v="2"/>
    <n v="1060"/>
  </r>
  <r>
    <x v="13"/>
    <x v="7"/>
    <x v="2"/>
    <n v="952"/>
  </r>
  <r>
    <x v="13"/>
    <x v="8"/>
    <x v="2"/>
    <n v="580"/>
  </r>
  <r>
    <x v="13"/>
    <x v="9"/>
    <x v="2"/>
    <n v="839"/>
  </r>
  <r>
    <x v="13"/>
    <x v="10"/>
    <x v="2"/>
    <n v="949"/>
  </r>
  <r>
    <x v="13"/>
    <x v="11"/>
    <x v="2"/>
    <n v="889"/>
  </r>
  <r>
    <x v="13"/>
    <x v="12"/>
    <x v="2"/>
    <n v="896"/>
  </r>
  <r>
    <x v="14"/>
    <x v="1"/>
    <x v="2"/>
    <n v="727"/>
  </r>
  <r>
    <x v="14"/>
    <x v="2"/>
    <x v="2"/>
    <n v="933"/>
  </r>
  <r>
    <x v="14"/>
    <x v="3"/>
    <x v="2"/>
    <n v="1202"/>
  </r>
  <r>
    <x v="14"/>
    <x v="4"/>
    <x v="2"/>
    <n v="948"/>
  </r>
  <r>
    <x v="14"/>
    <x v="5"/>
    <x v="2"/>
    <n v="1112"/>
  </r>
  <r>
    <x v="14"/>
    <x v="6"/>
    <x v="2"/>
    <n v="1180"/>
  </r>
  <r>
    <x v="14"/>
    <x v="7"/>
    <x v="2"/>
    <n v="1060"/>
  </r>
  <r>
    <x v="14"/>
    <x v="8"/>
    <x v="2"/>
    <n v="744"/>
  </r>
  <r>
    <x v="14"/>
    <x v="9"/>
    <x v="2"/>
    <n v="823"/>
  </r>
  <r>
    <x v="14"/>
    <x v="10"/>
    <x v="2"/>
    <n v="1028"/>
  </r>
  <r>
    <x v="14"/>
    <x v="11"/>
    <x v="2"/>
    <n v="1082"/>
  </r>
  <r>
    <x v="14"/>
    <x v="12"/>
    <x v="2"/>
    <n v="826"/>
  </r>
  <r>
    <x v="15"/>
    <x v="1"/>
    <x v="2"/>
    <n v="763"/>
  </r>
  <r>
    <x v="15"/>
    <x v="2"/>
    <x v="2"/>
    <m/>
  </r>
  <r>
    <x v="15"/>
    <x v="3"/>
    <x v="2"/>
    <m/>
  </r>
  <r>
    <x v="15"/>
    <x v="4"/>
    <x v="2"/>
    <m/>
  </r>
  <r>
    <x v="15"/>
    <x v="5"/>
    <x v="2"/>
    <m/>
  </r>
  <r>
    <x v="15"/>
    <x v="6"/>
    <x v="2"/>
    <m/>
  </r>
  <r>
    <x v="15"/>
    <x v="7"/>
    <x v="2"/>
    <m/>
  </r>
  <r>
    <x v="15"/>
    <x v="8"/>
    <x v="2"/>
    <m/>
  </r>
  <r>
    <x v="15"/>
    <x v="9"/>
    <x v="2"/>
    <m/>
  </r>
  <r>
    <x v="15"/>
    <x v="10"/>
    <x v="2"/>
    <m/>
  </r>
  <r>
    <x v="15"/>
    <x v="11"/>
    <x v="2"/>
    <m/>
  </r>
  <r>
    <x v="15"/>
    <x v="12"/>
    <x v="2"/>
    <m/>
  </r>
  <r>
    <x v="12"/>
    <x v="1"/>
    <x v="3"/>
    <n v="211"/>
  </r>
  <r>
    <x v="12"/>
    <x v="2"/>
    <x v="3"/>
    <n v="214"/>
  </r>
  <r>
    <x v="12"/>
    <x v="3"/>
    <x v="3"/>
    <n v="237"/>
  </r>
  <r>
    <x v="12"/>
    <x v="4"/>
    <x v="3"/>
    <n v="288"/>
  </r>
  <r>
    <x v="12"/>
    <x v="5"/>
    <x v="3"/>
    <n v="317"/>
  </r>
  <r>
    <x v="12"/>
    <x v="6"/>
    <x v="3"/>
    <n v="262"/>
  </r>
  <r>
    <x v="12"/>
    <x v="7"/>
    <x v="3"/>
    <n v="270"/>
  </r>
  <r>
    <x v="12"/>
    <x v="8"/>
    <x v="3"/>
    <n v="166"/>
  </r>
  <r>
    <x v="12"/>
    <x v="9"/>
    <x v="3"/>
    <n v="403"/>
  </r>
  <r>
    <x v="12"/>
    <x v="10"/>
    <x v="3"/>
    <n v="269"/>
  </r>
  <r>
    <x v="12"/>
    <x v="11"/>
    <x v="3"/>
    <n v="249"/>
  </r>
  <r>
    <x v="12"/>
    <x v="12"/>
    <x v="3"/>
    <n v="179"/>
  </r>
  <r>
    <x v="13"/>
    <x v="1"/>
    <x v="3"/>
    <n v="205"/>
  </r>
  <r>
    <x v="13"/>
    <x v="2"/>
    <x v="3"/>
    <n v="257"/>
  </r>
  <r>
    <x v="13"/>
    <x v="3"/>
    <x v="3"/>
    <n v="321"/>
  </r>
  <r>
    <x v="13"/>
    <x v="4"/>
    <x v="3"/>
    <n v="431"/>
  </r>
  <r>
    <x v="13"/>
    <x v="5"/>
    <x v="3"/>
    <n v="210"/>
  </r>
  <r>
    <x v="13"/>
    <x v="6"/>
    <x v="3"/>
    <n v="505"/>
  </r>
  <r>
    <x v="13"/>
    <x v="7"/>
    <x v="3"/>
    <n v="305"/>
  </r>
  <r>
    <x v="13"/>
    <x v="8"/>
    <x v="3"/>
    <n v="260"/>
  </r>
  <r>
    <x v="13"/>
    <x v="9"/>
    <x v="3"/>
    <n v="411"/>
  </r>
  <r>
    <x v="13"/>
    <x v="10"/>
    <x v="3"/>
    <n v="222"/>
  </r>
  <r>
    <x v="13"/>
    <x v="11"/>
    <x v="3"/>
    <n v="394"/>
  </r>
  <r>
    <x v="13"/>
    <x v="12"/>
    <x v="3"/>
    <n v="262"/>
  </r>
  <r>
    <x v="14"/>
    <x v="1"/>
    <x v="3"/>
    <n v="281"/>
  </r>
  <r>
    <x v="14"/>
    <x v="2"/>
    <x v="3"/>
    <n v="375"/>
  </r>
  <r>
    <x v="14"/>
    <x v="3"/>
    <x v="3"/>
    <n v="428"/>
  </r>
  <r>
    <x v="14"/>
    <x v="4"/>
    <x v="3"/>
    <n v="555"/>
  </r>
  <r>
    <x v="14"/>
    <x v="5"/>
    <x v="3"/>
    <n v="235"/>
  </r>
  <r>
    <x v="14"/>
    <x v="6"/>
    <x v="3"/>
    <n v="244"/>
  </r>
  <r>
    <x v="14"/>
    <x v="7"/>
    <x v="3"/>
    <n v="261"/>
  </r>
  <r>
    <x v="14"/>
    <x v="8"/>
    <x v="3"/>
    <n v="303"/>
  </r>
  <r>
    <x v="14"/>
    <x v="9"/>
    <x v="3"/>
    <n v="226"/>
  </r>
  <r>
    <x v="14"/>
    <x v="10"/>
    <x v="3"/>
    <n v="423"/>
  </r>
  <r>
    <x v="14"/>
    <x v="11"/>
    <x v="3"/>
    <n v="444"/>
  </r>
  <r>
    <x v="14"/>
    <x v="12"/>
    <x v="3"/>
    <n v="434"/>
  </r>
  <r>
    <x v="15"/>
    <x v="1"/>
    <x v="3"/>
    <n v="153"/>
  </r>
  <r>
    <x v="15"/>
    <x v="2"/>
    <x v="3"/>
    <m/>
  </r>
  <r>
    <x v="15"/>
    <x v="3"/>
    <x v="3"/>
    <m/>
  </r>
  <r>
    <x v="15"/>
    <x v="4"/>
    <x v="3"/>
    <m/>
  </r>
  <r>
    <x v="15"/>
    <x v="5"/>
    <x v="3"/>
    <m/>
  </r>
  <r>
    <x v="15"/>
    <x v="6"/>
    <x v="3"/>
    <m/>
  </r>
  <r>
    <x v="15"/>
    <x v="7"/>
    <x v="3"/>
    <m/>
  </r>
  <r>
    <x v="15"/>
    <x v="8"/>
    <x v="3"/>
    <m/>
  </r>
  <r>
    <x v="15"/>
    <x v="9"/>
    <x v="3"/>
    <m/>
  </r>
  <r>
    <x v="15"/>
    <x v="10"/>
    <x v="3"/>
    <m/>
  </r>
  <r>
    <x v="15"/>
    <x v="11"/>
    <x v="3"/>
    <m/>
  </r>
  <r>
    <x v="15"/>
    <x v="12"/>
    <x v="3"/>
    <m/>
  </r>
  <r>
    <x v="12"/>
    <x v="1"/>
    <x v="4"/>
    <n v="2089"/>
  </r>
  <r>
    <x v="12"/>
    <x v="2"/>
    <x v="4"/>
    <n v="2176"/>
  </r>
  <r>
    <x v="12"/>
    <x v="3"/>
    <x v="4"/>
    <n v="2265"/>
  </r>
  <r>
    <x v="12"/>
    <x v="4"/>
    <x v="4"/>
    <n v="2113"/>
  </r>
  <r>
    <x v="12"/>
    <x v="5"/>
    <x v="4"/>
    <n v="2199"/>
  </r>
  <r>
    <x v="12"/>
    <x v="6"/>
    <x v="4"/>
    <n v="2244"/>
  </r>
  <r>
    <x v="12"/>
    <x v="7"/>
    <x v="4"/>
    <n v="2239"/>
  </r>
  <r>
    <x v="12"/>
    <x v="8"/>
    <x v="4"/>
    <n v="1777"/>
  </r>
  <r>
    <x v="12"/>
    <x v="9"/>
    <x v="4"/>
    <n v="2071"/>
  </r>
  <r>
    <x v="12"/>
    <x v="10"/>
    <x v="4"/>
    <n v="2015"/>
  </r>
  <r>
    <x v="12"/>
    <x v="11"/>
    <x v="4"/>
    <n v="2190"/>
  </r>
  <r>
    <x v="12"/>
    <x v="12"/>
    <x v="4"/>
    <n v="1949"/>
  </r>
  <r>
    <x v="13"/>
    <x v="1"/>
    <x v="4"/>
    <n v="1650"/>
  </r>
  <r>
    <x v="13"/>
    <x v="2"/>
    <x v="4"/>
    <n v="1686"/>
  </r>
  <r>
    <x v="13"/>
    <x v="3"/>
    <x v="4"/>
    <n v="1765"/>
  </r>
  <r>
    <x v="13"/>
    <x v="4"/>
    <x v="4"/>
    <n v="1434"/>
  </r>
  <r>
    <x v="13"/>
    <x v="5"/>
    <x v="4"/>
    <n v="1723"/>
  </r>
  <r>
    <x v="13"/>
    <x v="6"/>
    <x v="4"/>
    <n v="1563"/>
  </r>
  <r>
    <x v="13"/>
    <x v="7"/>
    <x v="4"/>
    <n v="1456"/>
  </r>
  <r>
    <x v="13"/>
    <x v="8"/>
    <x v="4"/>
    <n v="1436"/>
  </r>
  <r>
    <x v="13"/>
    <x v="9"/>
    <x v="4"/>
    <n v="1467"/>
  </r>
  <r>
    <x v="13"/>
    <x v="10"/>
    <x v="4"/>
    <n v="1503"/>
  </r>
  <r>
    <x v="13"/>
    <x v="11"/>
    <x v="4"/>
    <n v="1533"/>
  </r>
  <r>
    <x v="13"/>
    <x v="12"/>
    <x v="4"/>
    <n v="1395"/>
  </r>
  <r>
    <x v="14"/>
    <x v="1"/>
    <x v="4"/>
    <n v="1330"/>
  </r>
  <r>
    <x v="14"/>
    <x v="2"/>
    <x v="4"/>
    <n v="1224"/>
  </r>
  <r>
    <x v="14"/>
    <x v="3"/>
    <x v="4"/>
    <n v="1301"/>
  </r>
  <r>
    <x v="14"/>
    <x v="4"/>
    <x v="4"/>
    <n v="1025"/>
  </r>
  <r>
    <x v="14"/>
    <x v="5"/>
    <x v="4"/>
    <n v="1210"/>
  </r>
  <r>
    <x v="14"/>
    <x v="6"/>
    <x v="4"/>
    <n v="1549"/>
  </r>
  <r>
    <x v="14"/>
    <x v="7"/>
    <x v="4"/>
    <n v="1869"/>
  </r>
  <r>
    <x v="14"/>
    <x v="8"/>
    <x v="4"/>
    <n v="1977"/>
  </r>
  <r>
    <x v="14"/>
    <x v="9"/>
    <x v="4"/>
    <n v="2408"/>
  </r>
  <r>
    <x v="14"/>
    <x v="10"/>
    <x v="4"/>
    <n v="2582"/>
  </r>
  <r>
    <x v="14"/>
    <x v="11"/>
    <x v="4"/>
    <n v="2561"/>
  </r>
  <r>
    <x v="14"/>
    <x v="12"/>
    <x v="4"/>
    <n v="2049"/>
  </r>
  <r>
    <x v="15"/>
    <x v="1"/>
    <x v="4"/>
    <n v="2330"/>
  </r>
  <r>
    <x v="15"/>
    <x v="2"/>
    <x v="4"/>
    <n v="2081"/>
  </r>
  <r>
    <x v="15"/>
    <x v="3"/>
    <x v="4"/>
    <n v="1803"/>
  </r>
  <r>
    <x v="15"/>
    <x v="4"/>
    <x v="4"/>
    <n v="1942"/>
  </r>
  <r>
    <x v="15"/>
    <x v="5"/>
    <x v="4"/>
    <m/>
  </r>
  <r>
    <x v="15"/>
    <x v="6"/>
    <x v="4"/>
    <m/>
  </r>
  <r>
    <x v="15"/>
    <x v="7"/>
    <x v="4"/>
    <m/>
  </r>
  <r>
    <x v="15"/>
    <x v="8"/>
    <x v="4"/>
    <m/>
  </r>
  <r>
    <x v="15"/>
    <x v="9"/>
    <x v="4"/>
    <m/>
  </r>
  <r>
    <x v="15"/>
    <x v="10"/>
    <x v="4"/>
    <m/>
  </r>
  <r>
    <x v="15"/>
    <x v="11"/>
    <x v="4"/>
    <m/>
  </r>
  <r>
    <x v="15"/>
    <x v="12"/>
    <x v="4"/>
    <m/>
  </r>
  <r>
    <x v="0"/>
    <x v="0"/>
    <x v="4"/>
    <n v="16255"/>
  </r>
  <r>
    <x v="1"/>
    <x v="0"/>
    <x v="4"/>
    <n v="16937"/>
  </r>
  <r>
    <x v="2"/>
    <x v="0"/>
    <x v="4"/>
    <n v="18488"/>
  </r>
  <r>
    <x v="3"/>
    <x v="0"/>
    <x v="4"/>
    <n v="18840"/>
  </r>
  <r>
    <x v="4"/>
    <x v="0"/>
    <x v="4"/>
    <n v="18717"/>
  </r>
  <r>
    <x v="5"/>
    <x v="0"/>
    <x v="4"/>
    <n v="17405"/>
  </r>
  <r>
    <x v="6"/>
    <x v="0"/>
    <x v="4"/>
    <n v="18973"/>
  </r>
  <r>
    <x v="7"/>
    <x v="0"/>
    <x v="4"/>
    <n v="22675"/>
  </r>
  <r>
    <x v="8"/>
    <x v="0"/>
    <x v="4"/>
    <n v="25953"/>
  </r>
  <r>
    <x v="9"/>
    <x v="0"/>
    <x v="4"/>
    <n v="26933"/>
  </r>
  <r>
    <x v="10"/>
    <x v="0"/>
    <x v="4"/>
    <n v="30691"/>
  </r>
  <r>
    <x v="11"/>
    <x v="0"/>
    <x v="4"/>
    <n v="28270"/>
  </r>
  <r>
    <x v="0"/>
    <x v="0"/>
    <x v="5"/>
    <n v="4342"/>
  </r>
  <r>
    <x v="1"/>
    <x v="0"/>
    <x v="5"/>
    <n v="4025"/>
  </r>
  <r>
    <x v="2"/>
    <x v="0"/>
    <x v="5"/>
    <n v="3512"/>
  </r>
  <r>
    <x v="3"/>
    <x v="0"/>
    <x v="5"/>
    <n v="3187"/>
  </r>
  <r>
    <x v="4"/>
    <x v="0"/>
    <x v="5"/>
    <n v="3154"/>
  </r>
  <r>
    <x v="5"/>
    <x v="0"/>
    <x v="5"/>
    <n v="2756"/>
  </r>
  <r>
    <x v="6"/>
    <x v="0"/>
    <x v="5"/>
    <n v="2876"/>
  </r>
  <r>
    <x v="7"/>
    <x v="0"/>
    <x v="5"/>
    <n v="2223"/>
  </r>
  <r>
    <x v="8"/>
    <x v="0"/>
    <x v="5"/>
    <n v="3288"/>
  </r>
  <r>
    <x v="9"/>
    <x v="0"/>
    <x v="5"/>
    <n v="3179"/>
  </r>
  <r>
    <x v="10"/>
    <x v="0"/>
    <x v="5"/>
    <n v="3628"/>
  </r>
  <r>
    <x v="11"/>
    <x v="0"/>
    <x v="5"/>
    <n v="3008"/>
  </r>
  <r>
    <x v="12"/>
    <x v="1"/>
    <x v="5"/>
    <n v="246"/>
  </r>
  <r>
    <x v="12"/>
    <x v="2"/>
    <x v="5"/>
    <n v="256"/>
  </r>
  <r>
    <x v="12"/>
    <x v="3"/>
    <x v="5"/>
    <n v="271"/>
  </r>
  <r>
    <x v="12"/>
    <x v="4"/>
    <x v="5"/>
    <n v="214"/>
  </r>
  <r>
    <x v="12"/>
    <x v="5"/>
    <x v="5"/>
    <n v="262"/>
  </r>
  <r>
    <x v="12"/>
    <x v="6"/>
    <x v="5"/>
    <n v="326"/>
  </r>
  <r>
    <x v="12"/>
    <x v="7"/>
    <x v="5"/>
    <n v="207"/>
  </r>
  <r>
    <x v="12"/>
    <x v="8"/>
    <x v="5"/>
    <n v="205"/>
  </r>
  <r>
    <x v="12"/>
    <x v="9"/>
    <x v="5"/>
    <n v="277"/>
  </r>
  <r>
    <x v="12"/>
    <x v="10"/>
    <x v="5"/>
    <n v="248"/>
  </r>
  <r>
    <x v="12"/>
    <x v="11"/>
    <x v="5"/>
    <n v="196"/>
  </r>
  <r>
    <x v="12"/>
    <x v="12"/>
    <x v="5"/>
    <n v="252"/>
  </r>
  <r>
    <x v="13"/>
    <x v="1"/>
    <x v="5"/>
    <n v="181"/>
  </r>
  <r>
    <x v="13"/>
    <x v="2"/>
    <x v="5"/>
    <n v="217"/>
  </r>
  <r>
    <x v="13"/>
    <x v="3"/>
    <x v="5"/>
    <n v="241"/>
  </r>
  <r>
    <x v="13"/>
    <x v="4"/>
    <x v="5"/>
    <n v="207"/>
  </r>
  <r>
    <x v="13"/>
    <x v="5"/>
    <x v="5"/>
    <n v="162"/>
  </r>
  <r>
    <x v="13"/>
    <x v="6"/>
    <x v="5"/>
    <n v="202"/>
  </r>
  <r>
    <x v="13"/>
    <x v="7"/>
    <x v="5"/>
    <n v="226"/>
  </r>
  <r>
    <x v="13"/>
    <x v="8"/>
    <x v="5"/>
    <n v="239"/>
  </r>
  <r>
    <x v="13"/>
    <x v="9"/>
    <x v="5"/>
    <n v="206"/>
  </r>
  <r>
    <x v="13"/>
    <x v="10"/>
    <x v="5"/>
    <n v="191"/>
  </r>
  <r>
    <x v="13"/>
    <x v="11"/>
    <x v="5"/>
    <n v="218"/>
  </r>
  <r>
    <x v="13"/>
    <x v="12"/>
    <x v="5"/>
    <n v="210"/>
  </r>
  <r>
    <x v="14"/>
    <x v="1"/>
    <x v="5"/>
    <n v="126"/>
  </r>
  <r>
    <x v="14"/>
    <x v="2"/>
    <x v="5"/>
    <n v="234"/>
  </r>
  <r>
    <x v="14"/>
    <x v="3"/>
    <x v="5"/>
    <n v="205"/>
  </r>
  <r>
    <x v="14"/>
    <x v="4"/>
    <x v="5"/>
    <n v="160"/>
  </r>
  <r>
    <x v="14"/>
    <x v="5"/>
    <x v="5"/>
    <n v="189"/>
  </r>
  <r>
    <x v="14"/>
    <x v="6"/>
    <x v="5"/>
    <n v="178"/>
  </r>
  <r>
    <x v="14"/>
    <x v="7"/>
    <x v="5"/>
    <n v="206"/>
  </r>
  <r>
    <x v="14"/>
    <x v="8"/>
    <x v="5"/>
    <n v="176"/>
  </r>
  <r>
    <x v="14"/>
    <x v="9"/>
    <x v="5"/>
    <n v="183"/>
  </r>
  <r>
    <x v="14"/>
    <x v="10"/>
    <x v="5"/>
    <n v="178"/>
  </r>
  <r>
    <x v="14"/>
    <x v="11"/>
    <x v="5"/>
    <n v="185"/>
  </r>
  <r>
    <x v="14"/>
    <x v="12"/>
    <x v="5"/>
    <n v="182"/>
  </r>
  <r>
    <x v="15"/>
    <x v="1"/>
    <x v="5"/>
    <n v="152"/>
  </r>
  <r>
    <x v="15"/>
    <x v="2"/>
    <x v="5"/>
    <n v="198"/>
  </r>
  <r>
    <x v="15"/>
    <x v="3"/>
    <x v="5"/>
    <n v="153"/>
  </r>
  <r>
    <x v="15"/>
    <x v="4"/>
    <x v="5"/>
    <n v="117"/>
  </r>
  <r>
    <x v="15"/>
    <x v="5"/>
    <x v="5"/>
    <m/>
  </r>
  <r>
    <x v="15"/>
    <x v="6"/>
    <x v="5"/>
    <m/>
  </r>
  <r>
    <x v="15"/>
    <x v="7"/>
    <x v="5"/>
    <m/>
  </r>
  <r>
    <x v="15"/>
    <x v="8"/>
    <x v="5"/>
    <m/>
  </r>
  <r>
    <x v="15"/>
    <x v="9"/>
    <x v="5"/>
    <m/>
  </r>
  <r>
    <x v="15"/>
    <x v="10"/>
    <x v="5"/>
    <m/>
  </r>
  <r>
    <x v="15"/>
    <x v="11"/>
    <x v="5"/>
    <m/>
  </r>
  <r>
    <x v="15"/>
    <x v="12"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K3:L56" firstHeaderRow="1" firstDataRow="1" firstDataCol="1" rowPageCount="1" colPageCount="1"/>
  <pivotFields count="4">
    <pivotField axis="axisRow" numFmtId="49" showAll="0">
      <items count="17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t="default"/>
      </items>
    </pivotField>
    <pivotField axis="axisRow" showAl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t="default"/>
      </items>
    </pivotField>
    <pivotField axis="axisPage" multipleItemSelectionAllowed="1" showAll="0">
      <items count="8">
        <item x="0"/>
        <item x="1"/>
        <item x="2"/>
        <item x="3"/>
        <item h="1" x="4"/>
        <item x="5"/>
        <item m="1" x="6"/>
        <item t="default"/>
      </items>
    </pivotField>
    <pivotField dataField="1" showAll="0"/>
  </pivotFields>
  <rowFields count="2">
    <field x="0"/>
    <field x="1"/>
  </rowFields>
  <rowItems count="53"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pageFields count="1">
    <pageField fld="2" hier="-1"/>
  </pageFields>
  <dataFields count="1">
    <dataField name="Suma de Nº" fld="3" baseField="1" baseItem="3" numFmtId="3"/>
  </dataFields>
  <chartFormats count="41">
    <chartFormat chart="20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22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0"/>
          </reference>
        </references>
      </pivotArea>
    </chartFormat>
    <chartFormat chart="20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5"/>
          </reference>
        </references>
      </pivotArea>
    </chartFormat>
    <chartFormat chart="20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4"/>
          </reference>
        </references>
      </pivotArea>
    </chartFormat>
    <chartFormat chart="20" format="25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3"/>
          </reference>
        </references>
      </pivotArea>
    </chartFormat>
    <chartFormat chart="20" format="26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6"/>
          </reference>
        </references>
      </pivotArea>
    </chartFormat>
    <chartFormat chart="20" format="27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"/>
          </reference>
        </references>
      </pivotArea>
    </chartFormat>
    <chartFormat chart="20" format="28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2"/>
          </reference>
        </references>
      </pivotArea>
    </chartFormat>
    <chartFormat chart="20" format="29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0"/>
          </reference>
        </references>
      </pivotArea>
    </chartFormat>
    <chartFormat chart="20" format="30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0"/>
          </reference>
        </references>
      </pivotArea>
    </chartFormat>
    <chartFormat chart="20" format="3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1"/>
          </reference>
        </references>
      </pivotArea>
    </chartFormat>
    <chartFormat chart="20" format="32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2"/>
          </reference>
        </references>
      </pivotArea>
    </chartFormat>
    <chartFormat chart="20" format="33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1"/>
          </reference>
        </references>
      </pivotArea>
    </chartFormat>
    <chartFormat chart="20" format="34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7"/>
          </reference>
        </references>
      </pivotArea>
    </chartFormat>
    <chartFormat chart="20" format="35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7"/>
          </reference>
        </references>
      </pivotArea>
    </chartFormat>
    <chartFormat chart="20" format="36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11"/>
          </reference>
        </references>
      </pivotArea>
    </chartFormat>
    <chartFormat chart="20" format="37">
      <pivotArea type="data" outline="0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 selected="0">
            <x v="0"/>
          </reference>
        </references>
      </pivotArea>
    </chartFormat>
    <chartFormat chart="20" format="38">
      <pivotArea type="data" outline="0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 selected="0">
            <x v="1"/>
          </reference>
        </references>
      </pivotArea>
    </chartFormat>
    <chartFormat chart="20" format="39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10"/>
          </reference>
        </references>
      </pivotArea>
    </chartFormat>
    <chartFormat chart="20" format="40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8"/>
          </reference>
        </references>
      </pivotArea>
    </chartFormat>
    <chartFormat chart="20" format="41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9"/>
          </reference>
        </references>
      </pivotArea>
    </chartFormat>
    <chartFormat chart="20" format="42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6"/>
          </reference>
        </references>
      </pivotArea>
    </chartFormat>
    <chartFormat chart="20" format="43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5"/>
          </reference>
        </references>
      </pivotArea>
    </chartFormat>
    <chartFormat chart="20" format="44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3"/>
          </reference>
        </references>
      </pivotArea>
    </chartFormat>
    <chartFormat chart="20" format="45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4"/>
          </reference>
        </references>
      </pivotArea>
    </chartFormat>
    <chartFormat chart="20" format="46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2"/>
          </reference>
        </references>
      </pivotArea>
    </chartFormat>
    <chartFormat chart="20" format="47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1"/>
          </reference>
        </references>
      </pivotArea>
    </chartFormat>
    <chartFormat chart="20" format="48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11"/>
          </reference>
        </references>
      </pivotArea>
    </chartFormat>
    <chartFormat chart="20" format="49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10"/>
          </reference>
        </references>
      </pivotArea>
    </chartFormat>
    <chartFormat chart="20" format="50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8"/>
          </reference>
        </references>
      </pivotArea>
    </chartFormat>
    <chartFormat chart="20" format="51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6"/>
          </reference>
        </references>
      </pivotArea>
    </chartFormat>
    <chartFormat chart="20" format="52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9"/>
          </reference>
        </references>
      </pivotArea>
    </chartFormat>
    <chartFormat chart="20" format="53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5"/>
          </reference>
        </references>
      </pivotArea>
    </chartFormat>
    <chartFormat chart="20" format="54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4"/>
          </reference>
        </references>
      </pivotArea>
    </chartFormat>
    <chartFormat chart="20" format="55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3"/>
          </reference>
        </references>
      </pivotArea>
    </chartFormat>
    <chartFormat chart="20" format="56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0"/>
          </reference>
        </references>
      </pivotArea>
    </chartFormat>
    <chartFormat chart="20" format="57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9"/>
          </reference>
        </references>
      </pivotArea>
    </chartFormat>
    <chartFormat chart="20" format="58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8"/>
          </reference>
        </references>
      </pivotArea>
    </chartFormat>
    <chartFormat chart="20" format="59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7"/>
          </reference>
        </references>
      </pivotArea>
    </chartFormat>
    <chartFormat chart="20" format="60">
      <pivotArea type="data" outline="0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 selected="0">
            <x v="2"/>
          </reference>
        </references>
      </pivotArea>
    </chartFormat>
    <chartFormat chart="20" format="61">
      <pivotArea type="data" outline="0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F3:G20" firstHeaderRow="1" firstDataRow="1" firstDataCol="1" rowPageCount="1" colPageCount="1"/>
  <pivotFields count="4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Page" multipleItemSelectionAllowed="1" showAll="0">
      <items count="8">
        <item x="0"/>
        <item x="1"/>
        <item x="2"/>
        <item x="3"/>
        <item h="1" x="4"/>
        <item x="5"/>
        <item m="1" x="6"/>
        <item t="default"/>
      </items>
    </pivotField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ageFields count="1">
    <pageField fld="2" hier="-1"/>
  </pageFields>
  <dataFields count="1">
    <dataField name="Suma de Nº" fld="3" baseField="0" baseItem="15" numFmtId="3"/>
  </dataFields>
  <formats count="1">
    <format dxfId="1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4" cacheId="1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outline="1" outlineData="1" multipleFieldFilters="0" chartFormat="4">
  <location ref="I3:J55" firstHeaderRow="1" firstDataRow="1" firstDataCol="1" rowPageCount="1" colPageCount="1"/>
  <pivotFields count="4">
    <pivotField axis="axisRow" showAll="0">
      <items count="1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x="12"/>
        <item x="13"/>
        <item x="14"/>
        <item x="15"/>
        <item t="default"/>
      </items>
    </pivotField>
    <pivotField axis="axisRow" showAl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h="1" x="0"/>
        <item t="default"/>
      </items>
    </pivotField>
    <pivotField axis="axisPage" multipleItemSelectionAllowed="1" showAll="0">
      <items count="7">
        <item h="1" x="0"/>
        <item h="1" x="1"/>
        <item h="1" x="2"/>
        <item h="1" x="3"/>
        <item x="4"/>
        <item h="1" x="5"/>
        <item t="default"/>
      </items>
    </pivotField>
    <pivotField dataField="1" showAll="0"/>
  </pivotFields>
  <rowFields count="2">
    <field x="0"/>
    <field x="1"/>
  </rowFields>
  <rowItems count="52"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Items count="1">
    <i/>
  </colItems>
  <pageFields count="1">
    <pageField fld="2" hier="-1"/>
  </pageFields>
  <dataFields count="1">
    <dataField name="Suma de Nº" fld="3" baseField="0" baseItem="0" numFmtId="3"/>
  </dataFields>
  <chartFormats count="4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3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11"/>
          </reference>
        </references>
      </pivotArea>
    </chartFormat>
    <chartFormat chart="3" format="64">
      <pivotArea type="data" outline="0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 selected="0">
            <x v="1"/>
          </reference>
        </references>
      </pivotArea>
    </chartFormat>
    <chartFormat chart="3" format="65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10"/>
          </reference>
        </references>
      </pivotArea>
    </chartFormat>
    <chartFormat chart="3" format="66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6"/>
          </reference>
        </references>
      </pivotArea>
    </chartFormat>
    <chartFormat chart="3" format="67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7"/>
          </reference>
        </references>
      </pivotArea>
    </chartFormat>
    <chartFormat chart="3" format="68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8"/>
          </reference>
        </references>
      </pivotArea>
    </chartFormat>
    <chartFormat chart="3" format="69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11"/>
          </reference>
        </references>
      </pivotArea>
    </chartFormat>
    <chartFormat chart="3" format="70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10"/>
          </reference>
        </references>
      </pivotArea>
    </chartFormat>
    <chartFormat chart="3" format="71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1"/>
          </reference>
        </references>
      </pivotArea>
    </chartFormat>
    <chartFormat chart="3" format="72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0"/>
          </reference>
        </references>
      </pivotArea>
    </chartFormat>
    <chartFormat chart="3" format="73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3"/>
          </reference>
        </references>
      </pivotArea>
    </chartFormat>
    <chartFormat chart="3" format="74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5"/>
          </reference>
        </references>
      </pivotArea>
    </chartFormat>
    <chartFormat chart="3" format="75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6"/>
          </reference>
        </references>
      </pivotArea>
    </chartFormat>
    <chartFormat chart="3" format="76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1"/>
          </reference>
        </references>
      </pivotArea>
    </chartFormat>
    <chartFormat chart="3" format="77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0"/>
          </reference>
        </references>
      </pivotArea>
    </chartFormat>
    <chartFormat chart="3" format="78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3"/>
          </reference>
        </references>
      </pivotArea>
    </chartFormat>
    <chartFormat chart="3" format="79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5"/>
          </reference>
        </references>
      </pivotArea>
    </chartFormat>
    <chartFormat chart="3" format="80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7"/>
          </reference>
        </references>
      </pivotArea>
    </chartFormat>
    <chartFormat chart="3" format="8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3"/>
          </reference>
        </references>
      </pivotArea>
    </chartFormat>
    <chartFormat chart="3" format="82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4"/>
          </reference>
        </references>
      </pivotArea>
    </chartFormat>
    <chartFormat chart="3" format="83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6"/>
          </reference>
        </references>
      </pivotArea>
    </chartFormat>
    <chartFormat chart="3" format="84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8"/>
          </reference>
        </references>
      </pivotArea>
    </chartFormat>
    <chartFormat chart="3" format="85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0"/>
          </reference>
        </references>
      </pivotArea>
    </chartFormat>
    <chartFormat chart="3" format="86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1"/>
          </reference>
        </references>
      </pivotArea>
    </chartFormat>
    <chartFormat chart="3" format="87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9"/>
          </reference>
        </references>
      </pivotArea>
    </chartFormat>
    <chartFormat chart="3" format="88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7"/>
          </reference>
        </references>
      </pivotArea>
    </chartFormat>
    <chartFormat chart="3" format="89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8"/>
          </reference>
        </references>
      </pivotArea>
    </chartFormat>
    <chartFormat chart="3" format="90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4"/>
          </reference>
        </references>
      </pivotArea>
    </chartFormat>
    <chartFormat chart="3" format="9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0"/>
          </reference>
        </references>
      </pivotArea>
    </chartFormat>
    <chartFormat chart="3" format="92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2"/>
          </reference>
        </references>
      </pivotArea>
    </chartFormat>
    <chartFormat chart="3" format="93">
      <pivotArea type="data" outline="0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 selected="0">
            <x v="0"/>
          </reference>
        </references>
      </pivotArea>
    </chartFormat>
    <chartFormat chart="3" format="94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2"/>
          </reference>
        </references>
      </pivotArea>
    </chartFormat>
    <chartFormat chart="3" format="95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9"/>
          </reference>
        </references>
      </pivotArea>
    </chartFormat>
    <chartFormat chart="3" format="96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4"/>
          </reference>
        </references>
      </pivotArea>
    </chartFormat>
    <chartFormat chart="3" format="97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2"/>
          </reference>
        </references>
      </pivotArea>
    </chartFormat>
    <chartFormat chart="3" format="98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"/>
          </reference>
        </references>
      </pivotArea>
    </chartFormat>
    <chartFormat chart="3" format="99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5"/>
          </reference>
        </references>
      </pivotArea>
    </chartFormat>
    <chartFormat chart="3" format="100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9"/>
          </reference>
        </references>
      </pivotArea>
    </chartFormat>
    <chartFormat chart="3" format="101">
      <pivotArea type="data" outline="0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3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F3:G20" firstHeaderRow="1" firstDataRow="1" firstDataCol="1" rowPageCount="1" colPageCount="1"/>
  <pivotFields count="4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Page" multipleItemSelectionAllowed="1" showAll="0">
      <items count="7">
        <item h="1" x="0"/>
        <item h="1" x="1"/>
        <item h="1" x="2"/>
        <item h="1" x="3"/>
        <item x="4"/>
        <item h="1" x="5"/>
        <item t="default"/>
      </items>
    </pivotField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ageFields count="1">
    <pageField fld="2" hier="-1"/>
  </pageFields>
  <dataFields count="1">
    <dataField name="Suma de Nº" fld="3" baseField="0" baseItem="0" numFmtId="3"/>
  </dataFields>
  <formats count="1">
    <format dxfId="0">
      <pivotArea outline="0" collapsedLevelsAreSubtotals="1" fieldPosition="0"/>
    </format>
  </formats>
  <chartFormats count="1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13" name="TablaDinámica3"/>
  </pivotTables>
  <data>
    <tabular pivotCacheId="13">
      <items count="16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12" name="TablaDinámica1"/>
  </pivotTables>
  <data>
    <tabular pivotCacheId="14">
      <items count="16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Tipo" sourceName="Tipo">
  <pivotTables>
    <pivotTable tabId="12" name="TablaDinámica5"/>
    <pivotTable tabId="12" name="TablaDinámica1"/>
  </pivotTables>
  <data>
    <tabular pivotCacheId="14">
      <items count="7">
        <i x="0" s="1"/>
        <i x="1" s="1"/>
        <i x="2" s="1"/>
        <i x="3" s="1"/>
        <i x="4"/>
        <i x="5" s="1"/>
        <i x="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Tipo1" sourceName="Tipo">
  <pivotTables>
    <pivotTable tabId="13" name="TablaDinámica3"/>
    <pivotTable tabId="13" name="TablaDinámica4"/>
  </pivotTables>
  <data>
    <tabular pivotCacheId="13">
      <items count="6">
        <i x="0"/>
        <i x="1"/>
        <i x="2"/>
        <i x="3"/>
        <i x="4" s="1"/>
        <i x="5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" caption="Año" rowHeight="241300"/>
  <slicer name="Tipo 4" cache="SegmentaciónDeDatos_Tipo" caption="Modalidad" rowHeight="241300"/>
  <slicer name="Tipo 5" cache="SegmentaciónDeDatos_Tipo" caption="Modalidad" columnCount="3" rowHeight="241300"/>
  <slicer name="Tipo 6" cache="SegmentaciónDeDatos_Tipo" caption="Modalidad" columnCount="3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3" cache="SegmentaciónDeDatos_Año2" caption="Año" rowHeight="241300"/>
  <slicer name="Tipo 2" cache="SegmentaciónDeDatos_Tipo1" caption="Modalidad" rowHeight="234950"/>
  <slicer name="Tipo 3" cache="SegmentaciónDeDatos_Tipo1" caption="Modalidad" columnCount="3" rowHeight="234950"/>
  <slicer name="Tipo 7" cache="SegmentaciónDeDatos_Tipo1" caption="Modalidad" columnCount="3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rowHeight="241300"/>
  <slicer name="Tipo 1" cache="SegmentaciónDeDatos_Tipo" caption="Modalidad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Tipo" cache="SegmentaciónDeDatos_Tipo1" caption="Tipo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3.xml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6" Type="http://schemas.microsoft.com/office/2007/relationships/slicer" Target="../slicers/slicer4.xml"/><Relationship Id="rId5" Type="http://schemas.openxmlformats.org/officeDocument/2006/relationships/drawing" Target="../drawings/drawing15.xml"/><Relationship Id="rId4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oepm.es/es/sobre-OEPM/estadisticas/graficos-evolucion-mensual-de-solicitudes-nacionales/graficos-de-evolucion-de-solicitudes-nacionales-de-patentes-y-modelos-de-utilidad/graficos-de-evolucion-de-patentes-por-provincias/" TargetMode="External"/><Relationship Id="rId7" Type="http://schemas.openxmlformats.org/officeDocument/2006/relationships/hyperlink" Target="https://www.oepm.es/es/sobre-OEPM/estadisticas/graficos-evolucion-mensual-de-solicitudes-nacionales/graficos-de-evolucion-de-solicitudes-nacionales-de-marcas-y-nombres-comerciales/graficos-de-evolucion-de-nombres-comerciales-por-provincias/" TargetMode="External"/><Relationship Id="rId2" Type="http://schemas.openxmlformats.org/officeDocument/2006/relationships/hyperlink" Target="mailto:Informaci&#243;n@oepm.es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hyperlink" Target="https://www.oepm.es/es/sobre-OEPM/estadisticas/graficos-evolucion-mensual-de-solicitudes-nacionales/graficos-de-evolucion-de-solicitudes-nacionales-de-marcas-y-nombres-comerciales/graficos-de-evolucion-de-marcas-por-provincias/" TargetMode="External"/><Relationship Id="rId5" Type="http://schemas.openxmlformats.org/officeDocument/2006/relationships/hyperlink" Target="https://www.oepm.es/es/sobre-OEPM/estadisticas/graficos-evolucion-mensual-de-solicitudes-nacionales/graficos-de-evolucion-de-solicitudes-nacionales-de-disenos/graficos-de-evolucion-de-disenos-por-provincias/" TargetMode="External"/><Relationship Id="rId4" Type="http://schemas.openxmlformats.org/officeDocument/2006/relationships/hyperlink" Target="https://www.oepm.es/es/sobre-OEPM/estadisticas/graficos-evolucion-mensual-de-solicitudes-nacionales/graficos-de-evolucion-de-solicitudes-nacionales-de-patentes-y-modelos-de-utilidad/graficos-de-evolucion-de-modelos-de-utilidad-por-provincias/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microsoft.com/office/2007/relationships/slicer" Target="../slicers/slicer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Q19"/>
  <sheetViews>
    <sheetView zoomScaleNormal="100" workbookViewId="0">
      <selection activeCell="U7" sqref="U7"/>
    </sheetView>
  </sheetViews>
  <sheetFormatPr baseColWidth="10" defaultRowHeight="15" x14ac:dyDescent="0.25"/>
  <cols>
    <col min="1" max="1" width="6.7109375" customWidth="1"/>
    <col min="2" max="11" width="3.7109375" customWidth="1"/>
    <col min="15" max="15" width="32.5703125" customWidth="1"/>
    <col min="16" max="16" width="4.28515625" customWidth="1"/>
    <col min="17" max="17" width="3.85546875" customWidth="1"/>
  </cols>
  <sheetData>
    <row r="1" spans="1:17" x14ac:dyDescent="0.25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7" x14ac:dyDescent="0.2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x14ac:dyDescent="0.2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</row>
    <row r="4" spans="1:17" x14ac:dyDescent="0.2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</row>
    <row r="5" spans="1:17" ht="77.25" customHeight="1" x14ac:dyDescent="0.25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</row>
    <row r="6" spans="1:17" ht="31.5" x14ac:dyDescent="0.5">
      <c r="A6" s="381" t="s">
        <v>142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3"/>
      <c r="Q6" s="233"/>
    </row>
    <row r="7" spans="1:17" x14ac:dyDescent="0.25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</row>
    <row r="8" spans="1:17" s="163" customFormat="1" ht="30" customHeight="1" x14ac:dyDescent="0.3">
      <c r="A8" s="244"/>
      <c r="B8" s="244" t="s">
        <v>138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</row>
    <row r="9" spans="1:17" s="163" customFormat="1" ht="30" customHeight="1" x14ac:dyDescent="0.3">
      <c r="A9" s="244"/>
      <c r="B9" s="244"/>
      <c r="C9" s="244" t="s">
        <v>137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</row>
    <row r="10" spans="1:17" s="163" customFormat="1" ht="30" customHeight="1" x14ac:dyDescent="0.3">
      <c r="A10" s="244"/>
      <c r="B10" s="244"/>
      <c r="C10" s="244"/>
      <c r="D10" s="244" t="s">
        <v>124</v>
      </c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</row>
    <row r="11" spans="1:17" s="163" customFormat="1" ht="30" customHeight="1" x14ac:dyDescent="0.3">
      <c r="A11" s="244"/>
      <c r="B11" s="244"/>
      <c r="C11" s="244"/>
      <c r="D11" s="244"/>
      <c r="E11" s="244" t="s">
        <v>125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</row>
    <row r="12" spans="1:17" s="163" customFormat="1" ht="30" customHeight="1" x14ac:dyDescent="0.3">
      <c r="A12" s="244"/>
      <c r="B12" s="244"/>
      <c r="C12" s="244"/>
      <c r="D12" s="244"/>
      <c r="E12" s="244"/>
      <c r="F12" s="244" t="s">
        <v>126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</row>
    <row r="13" spans="1:17" s="163" customFormat="1" ht="30" customHeight="1" x14ac:dyDescent="0.3">
      <c r="A13" s="244"/>
      <c r="B13" s="244"/>
      <c r="C13" s="244"/>
      <c r="D13" s="244"/>
      <c r="E13" s="244"/>
      <c r="F13" s="244"/>
      <c r="G13" s="244" t="s">
        <v>128</v>
      </c>
      <c r="H13" s="244"/>
      <c r="I13" s="244"/>
      <c r="J13" s="244"/>
      <c r="K13" s="244"/>
      <c r="L13" s="244"/>
      <c r="M13" s="244"/>
      <c r="N13" s="244"/>
      <c r="O13" s="244"/>
      <c r="P13" s="244"/>
      <c r="Q13" s="244"/>
    </row>
    <row r="14" spans="1:17" s="163" customFormat="1" ht="30" customHeight="1" x14ac:dyDescent="0.3">
      <c r="A14" s="244"/>
      <c r="B14" s="244"/>
      <c r="C14" s="244"/>
      <c r="D14" s="244"/>
      <c r="E14" s="244"/>
      <c r="F14" s="244"/>
      <c r="G14" s="244"/>
      <c r="H14" s="244" t="s">
        <v>127</v>
      </c>
      <c r="I14" s="244"/>
      <c r="J14" s="244"/>
      <c r="K14" s="244"/>
      <c r="L14" s="244"/>
      <c r="M14" s="244"/>
      <c r="N14" s="244"/>
      <c r="O14" s="244"/>
      <c r="P14" s="244"/>
      <c r="Q14" s="244"/>
    </row>
    <row r="15" spans="1:17" s="163" customFormat="1" ht="30" customHeight="1" x14ac:dyDescent="0.3">
      <c r="A15" s="244"/>
      <c r="B15" s="244"/>
      <c r="C15" s="244"/>
      <c r="D15" s="244"/>
      <c r="E15" s="244"/>
      <c r="F15" s="244"/>
      <c r="G15" s="244"/>
      <c r="H15" s="244"/>
      <c r="I15" s="163" t="s">
        <v>161</v>
      </c>
      <c r="J15" s="244"/>
      <c r="K15" s="244"/>
      <c r="L15" s="244"/>
      <c r="M15" s="244"/>
      <c r="N15" s="244"/>
      <c r="O15" s="244"/>
      <c r="P15" s="244"/>
      <c r="Q15" s="244"/>
    </row>
    <row r="16" spans="1:17" s="163" customFormat="1" ht="30" customHeight="1" x14ac:dyDescent="0.3">
      <c r="A16" s="244"/>
      <c r="B16" s="244" t="s">
        <v>130</v>
      </c>
      <c r="C16" s="244"/>
      <c r="D16" s="244"/>
      <c r="E16" s="244"/>
      <c r="F16" s="244"/>
      <c r="G16" s="244"/>
      <c r="H16" s="244"/>
      <c r="I16" s="244"/>
      <c r="J16" s="244" t="s">
        <v>162</v>
      </c>
      <c r="K16" s="244"/>
      <c r="L16" s="244"/>
      <c r="M16" s="244"/>
      <c r="N16" s="244"/>
      <c r="O16" s="244"/>
      <c r="P16" s="244"/>
      <c r="Q16" s="244"/>
    </row>
    <row r="17" spans="1:17" s="163" customFormat="1" ht="30" customHeight="1" x14ac:dyDescent="0.3">
      <c r="A17" s="244"/>
      <c r="B17" s="244" t="s">
        <v>131</v>
      </c>
      <c r="C17" s="244"/>
      <c r="D17" s="244"/>
      <c r="E17" s="244"/>
      <c r="F17" s="244"/>
      <c r="G17" s="244"/>
      <c r="H17" s="244"/>
      <c r="I17" s="244"/>
      <c r="J17" s="244"/>
      <c r="K17" s="244" t="s">
        <v>129</v>
      </c>
      <c r="L17" s="244"/>
      <c r="M17" s="244"/>
      <c r="N17" s="244"/>
      <c r="O17" s="244"/>
      <c r="P17" s="244"/>
      <c r="Q17" s="244"/>
    </row>
    <row r="18" spans="1:17" s="163" customFormat="1" ht="30" customHeight="1" x14ac:dyDescent="0.3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</row>
    <row r="19" spans="1:17" s="163" customFormat="1" ht="30" customHeight="1" x14ac:dyDescent="0.3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</row>
  </sheetData>
  <sheetProtection algorithmName="SHA-512" hashValue="2osO2bCcdFaOmLtue4eJLxUp09S9XmPlN/E8+3f0m9Bi4JWPiMZ4ecGvriOaVD04YoLs70zJDFwCRJiuxa1i3w==" saltValue="XtsQht1F4tr5sYYbBHbu/A==" spinCount="100000" sheet="1" objects="1" scenarios="1"/>
  <customSheetViews>
    <customSheetView guid="{29F239DC-BC5F-44E2-A25F-EB80EC96DB25}" state="hidden">
      <selection activeCell="A7" sqref="A7"/>
      <colBreaks count="1" manualBreakCount="1">
        <brk id="16" max="1048575" man="1"/>
      </colBreaks>
      <pageMargins left="0.55118110236220474" right="0.39370078740157483" top="0.74803149606299213" bottom="0.74803149606299213" header="0.31496062992125984" footer="0.31496062992125984"/>
      <pageSetup paperSize="9" scale="80" orientation="portrait" r:id="rId1"/>
    </customSheetView>
  </customSheetViews>
  <mergeCells count="1">
    <mergeCell ref="A6:P6"/>
  </mergeCells>
  <pageMargins left="0.55118110236220474" right="0.39370078740157483" top="0.74803149606299213" bottom="0.74803149606299213" header="0.31496062992125984" footer="0.31496062992125984"/>
  <pageSetup paperSize="9" scale="80" orientation="portrait" r:id="rId2"/>
  <colBreaks count="1" manualBreakCount="1">
    <brk id="16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W88"/>
  <sheetViews>
    <sheetView showGridLines="0" zoomScaleNormal="100" workbookViewId="0"/>
  </sheetViews>
  <sheetFormatPr baseColWidth="10" defaultRowHeight="15" x14ac:dyDescent="0.25"/>
  <cols>
    <col min="1" max="1" width="3" customWidth="1"/>
    <col min="2" max="2" width="2.28515625" customWidth="1"/>
    <col min="3" max="3" width="12.85546875" customWidth="1"/>
    <col min="4" max="10" width="11.7109375" customWidth="1"/>
    <col min="11" max="11" width="2.42578125" customWidth="1"/>
    <col min="12" max="12" width="2.7109375" customWidth="1"/>
    <col min="13" max="13" width="2.85546875" customWidth="1"/>
    <col min="14" max="14" width="12.85546875" customWidth="1"/>
    <col min="15" max="20" width="11.7109375" customWidth="1"/>
    <col min="21" max="21" width="11.85546875" customWidth="1"/>
    <col min="22" max="22" width="2.5703125" customWidth="1"/>
  </cols>
  <sheetData>
    <row r="1" spans="2:23" ht="20.100000000000001" customHeight="1" x14ac:dyDescent="0.25"/>
    <row r="2" spans="2:23" ht="20.100000000000001" customHeight="1" x14ac:dyDescent="0.25">
      <c r="G2" s="36"/>
    </row>
    <row r="3" spans="2:23" ht="24" customHeight="1" x14ac:dyDescent="0.25"/>
    <row r="4" spans="2:23" ht="24" customHeight="1" x14ac:dyDescent="0.25">
      <c r="B4" s="447" t="s">
        <v>163</v>
      </c>
      <c r="C4" s="447"/>
      <c r="D4" s="447"/>
      <c r="E4" s="447"/>
      <c r="F4" s="447"/>
      <c r="G4" s="447"/>
      <c r="H4" s="447"/>
      <c r="I4" s="447"/>
      <c r="J4" s="447"/>
      <c r="K4" s="288"/>
      <c r="W4" s="66"/>
    </row>
    <row r="5" spans="2:23" ht="20.100000000000001" customHeight="1" x14ac:dyDescent="0.25">
      <c r="B5" s="447"/>
      <c r="C5" s="447"/>
      <c r="D5" s="447"/>
      <c r="E5" s="447"/>
      <c r="F5" s="447"/>
      <c r="G5" s="447"/>
      <c r="H5" s="447"/>
      <c r="I5" s="447"/>
      <c r="J5" s="447"/>
      <c r="K5" s="288"/>
      <c r="W5" s="66"/>
    </row>
    <row r="6" spans="2:23" ht="20.100000000000001" customHeight="1" thickBot="1" x14ac:dyDescent="0.3"/>
    <row r="7" spans="2:23" ht="21.95" customHeight="1" thickBot="1" x14ac:dyDescent="0.3">
      <c r="C7" s="59"/>
      <c r="D7" s="358" t="s">
        <v>33</v>
      </c>
      <c r="E7" s="448" t="s">
        <v>34</v>
      </c>
      <c r="F7" s="449"/>
      <c r="G7" s="448" t="s">
        <v>62</v>
      </c>
      <c r="H7" s="449"/>
      <c r="I7" s="448" t="s">
        <v>132</v>
      </c>
      <c r="J7" s="449"/>
    </row>
    <row r="8" spans="2:23" ht="26.25" customHeight="1" thickBot="1" x14ac:dyDescent="0.3">
      <c r="B8" s="59"/>
      <c r="C8" s="213"/>
      <c r="D8" s="359" t="s">
        <v>155</v>
      </c>
      <c r="E8" s="273" t="s">
        <v>155</v>
      </c>
      <c r="F8" s="274" t="s">
        <v>150</v>
      </c>
      <c r="G8" s="273" t="s">
        <v>155</v>
      </c>
      <c r="H8" s="274" t="s">
        <v>150</v>
      </c>
      <c r="I8" s="273" t="s">
        <v>155</v>
      </c>
      <c r="J8" s="274" t="s">
        <v>144</v>
      </c>
    </row>
    <row r="9" spans="2:23" ht="18.95" customHeight="1" x14ac:dyDescent="0.25">
      <c r="B9" s="59"/>
      <c r="C9" s="280" t="s">
        <v>0</v>
      </c>
      <c r="D9" s="360">
        <v>81</v>
      </c>
      <c r="E9" s="363">
        <v>82</v>
      </c>
      <c r="F9" s="345">
        <f>E9/D9-1</f>
        <v>1.2345679012345734E-2</v>
      </c>
      <c r="G9" s="363">
        <v>83</v>
      </c>
      <c r="H9" s="345">
        <f>G9/E9-1</f>
        <v>1.2195121951219523E-2</v>
      </c>
      <c r="I9" s="295">
        <v>101</v>
      </c>
      <c r="J9" s="345">
        <f>I9/G9-1</f>
        <v>0.2168674698795181</v>
      </c>
    </row>
    <row r="10" spans="2:23" ht="18.95" customHeight="1" x14ac:dyDescent="0.25">
      <c r="C10" s="281" t="s">
        <v>1</v>
      </c>
      <c r="D10" s="361">
        <v>89</v>
      </c>
      <c r="E10" s="363">
        <v>93</v>
      </c>
      <c r="F10" s="346">
        <f t="shared" ref="F10:F21" si="0">E10/D10-1</f>
        <v>4.4943820224719211E-2</v>
      </c>
      <c r="G10" s="363">
        <v>101</v>
      </c>
      <c r="H10" s="345">
        <f t="shared" ref="H10:H20" si="1">G10/E10-1</f>
        <v>8.602150537634401E-2</v>
      </c>
      <c r="I10" s="297">
        <v>122</v>
      </c>
      <c r="J10" s="346">
        <f>IF(I10="","",I10/G10-1)</f>
        <v>0.20792079207920788</v>
      </c>
    </row>
    <row r="11" spans="2:23" ht="18.95" customHeight="1" x14ac:dyDescent="0.25">
      <c r="C11" s="281" t="s">
        <v>2</v>
      </c>
      <c r="D11" s="361">
        <v>108</v>
      </c>
      <c r="E11" s="363">
        <v>141</v>
      </c>
      <c r="F11" s="346">
        <f t="shared" si="0"/>
        <v>0.30555555555555558</v>
      </c>
      <c r="G11" s="363">
        <v>135</v>
      </c>
      <c r="H11" s="345">
        <f t="shared" si="1"/>
        <v>-4.2553191489361653E-2</v>
      </c>
      <c r="I11" s="297">
        <v>117</v>
      </c>
      <c r="J11" s="346">
        <f t="shared" ref="J11:J20" si="2">IF(I11="","",I11/G11-1)</f>
        <v>-0.1333333333333333</v>
      </c>
    </row>
    <row r="12" spans="2:23" ht="18.95" customHeight="1" x14ac:dyDescent="0.25">
      <c r="C12" s="281" t="s">
        <v>3</v>
      </c>
      <c r="D12" s="361">
        <v>114</v>
      </c>
      <c r="E12" s="363">
        <v>107</v>
      </c>
      <c r="F12" s="346">
        <f t="shared" si="0"/>
        <v>-6.1403508771929793E-2</v>
      </c>
      <c r="G12" s="363">
        <v>88</v>
      </c>
      <c r="H12" s="345">
        <f t="shared" si="1"/>
        <v>-0.17757009345794394</v>
      </c>
      <c r="I12" s="297">
        <v>140</v>
      </c>
      <c r="J12" s="346">
        <f t="shared" si="2"/>
        <v>0.59090909090909083</v>
      </c>
    </row>
    <row r="13" spans="2:23" ht="18.95" customHeight="1" x14ac:dyDescent="0.25">
      <c r="C13" s="281" t="s">
        <v>4</v>
      </c>
      <c r="D13" s="361">
        <v>98</v>
      </c>
      <c r="E13" s="363">
        <v>107</v>
      </c>
      <c r="F13" s="346">
        <f t="shared" si="0"/>
        <v>9.1836734693877542E-2</v>
      </c>
      <c r="G13" s="363">
        <v>121</v>
      </c>
      <c r="H13" s="345">
        <f t="shared" si="1"/>
        <v>0.13084112149532712</v>
      </c>
      <c r="I13" s="297"/>
      <c r="J13" s="346" t="str">
        <f t="shared" si="2"/>
        <v/>
      </c>
    </row>
    <row r="14" spans="2:23" ht="18.95" customHeight="1" x14ac:dyDescent="0.25">
      <c r="C14" s="281" t="s">
        <v>5</v>
      </c>
      <c r="D14" s="361">
        <v>95</v>
      </c>
      <c r="E14" s="363">
        <v>97</v>
      </c>
      <c r="F14" s="346">
        <f t="shared" si="0"/>
        <v>2.1052631578947434E-2</v>
      </c>
      <c r="G14" s="363">
        <v>152</v>
      </c>
      <c r="H14" s="345">
        <f t="shared" si="1"/>
        <v>0.5670103092783505</v>
      </c>
      <c r="I14" s="297"/>
      <c r="J14" s="346" t="str">
        <f t="shared" si="2"/>
        <v/>
      </c>
    </row>
    <row r="15" spans="2:23" ht="18.95" customHeight="1" x14ac:dyDescent="0.25">
      <c r="C15" s="281" t="s">
        <v>6</v>
      </c>
      <c r="D15" s="361">
        <v>147</v>
      </c>
      <c r="E15" s="363">
        <v>117</v>
      </c>
      <c r="F15" s="346">
        <f t="shared" si="0"/>
        <v>-0.20408163265306123</v>
      </c>
      <c r="G15" s="363">
        <v>123</v>
      </c>
      <c r="H15" s="345">
        <f t="shared" si="1"/>
        <v>5.1282051282051322E-2</v>
      </c>
      <c r="I15" s="297"/>
      <c r="J15" s="346" t="str">
        <f t="shared" si="2"/>
        <v/>
      </c>
    </row>
    <row r="16" spans="2:23" ht="18.95" customHeight="1" x14ac:dyDescent="0.25">
      <c r="C16" s="281" t="s">
        <v>7</v>
      </c>
      <c r="D16" s="361">
        <v>61</v>
      </c>
      <c r="E16" s="363">
        <v>72</v>
      </c>
      <c r="F16" s="346">
        <f t="shared" si="0"/>
        <v>0.18032786885245899</v>
      </c>
      <c r="G16" s="363">
        <v>87</v>
      </c>
      <c r="H16" s="345">
        <f t="shared" si="1"/>
        <v>0.20833333333333326</v>
      </c>
      <c r="I16" s="297"/>
      <c r="J16" s="346" t="str">
        <f t="shared" si="2"/>
        <v/>
      </c>
    </row>
    <row r="17" spans="2:10" ht="18.95" customHeight="1" x14ac:dyDescent="0.25">
      <c r="C17" s="281" t="s">
        <v>8</v>
      </c>
      <c r="D17" s="361">
        <v>96</v>
      </c>
      <c r="E17" s="363">
        <v>104</v>
      </c>
      <c r="F17" s="346">
        <f t="shared" si="0"/>
        <v>8.3333333333333259E-2</v>
      </c>
      <c r="G17" s="363">
        <v>109</v>
      </c>
      <c r="H17" s="345">
        <f t="shared" si="1"/>
        <v>4.8076923076923128E-2</v>
      </c>
      <c r="I17" s="297"/>
      <c r="J17" s="346" t="str">
        <f t="shared" si="2"/>
        <v/>
      </c>
    </row>
    <row r="18" spans="2:10" ht="18.95" customHeight="1" x14ac:dyDescent="0.25">
      <c r="C18" s="281" t="s">
        <v>9</v>
      </c>
      <c r="D18" s="361">
        <v>97</v>
      </c>
      <c r="E18" s="363">
        <v>132</v>
      </c>
      <c r="F18" s="346">
        <f t="shared" si="0"/>
        <v>0.36082474226804129</v>
      </c>
      <c r="G18" s="363">
        <v>109</v>
      </c>
      <c r="H18" s="345">
        <f t="shared" si="1"/>
        <v>-0.1742424242424242</v>
      </c>
      <c r="I18" s="297"/>
      <c r="J18" s="346" t="str">
        <f t="shared" si="2"/>
        <v/>
      </c>
    </row>
    <row r="19" spans="2:10" ht="18.95" customHeight="1" x14ac:dyDescent="0.25">
      <c r="C19" s="281" t="s">
        <v>10</v>
      </c>
      <c r="D19" s="361">
        <v>103</v>
      </c>
      <c r="E19" s="363">
        <v>110</v>
      </c>
      <c r="F19" s="346">
        <f t="shared" si="0"/>
        <v>6.7961165048543659E-2</v>
      </c>
      <c r="G19" s="363">
        <v>126</v>
      </c>
      <c r="H19" s="345">
        <f t="shared" si="1"/>
        <v>0.1454545454545455</v>
      </c>
      <c r="I19" s="297"/>
      <c r="J19" s="346" t="str">
        <f t="shared" si="2"/>
        <v/>
      </c>
    </row>
    <row r="20" spans="2:10" ht="18.95" customHeight="1" thickBot="1" x14ac:dyDescent="0.3">
      <c r="C20" s="282" t="s">
        <v>11</v>
      </c>
      <c r="D20" s="362">
        <v>162</v>
      </c>
      <c r="E20" s="364">
        <v>165</v>
      </c>
      <c r="F20" s="365">
        <f t="shared" si="0"/>
        <v>1.8518518518518601E-2</v>
      </c>
      <c r="G20" s="364">
        <v>172</v>
      </c>
      <c r="H20" s="366">
        <f t="shared" si="1"/>
        <v>4.2424242424242475E-2</v>
      </c>
      <c r="I20" s="299"/>
      <c r="J20" s="346" t="str">
        <f t="shared" si="2"/>
        <v/>
      </c>
    </row>
    <row r="21" spans="2:10" ht="18.95" customHeight="1" thickBot="1" x14ac:dyDescent="0.3">
      <c r="C21" s="283" t="s">
        <v>38</v>
      </c>
      <c r="D21" s="300">
        <f>SUM(D9:D20)</f>
        <v>1251</v>
      </c>
      <c r="E21" s="301">
        <f>SUM(E9:E20)</f>
        <v>1327</v>
      </c>
      <c r="F21" s="348">
        <f t="shared" si="0"/>
        <v>6.0751398880895202E-2</v>
      </c>
      <c r="G21" s="301">
        <f>SUM(G9:G20)</f>
        <v>1406</v>
      </c>
      <c r="H21" s="348">
        <f>+G21/E21-1</f>
        <v>5.9532780708364763E-2</v>
      </c>
      <c r="I21" s="301">
        <f>SUM(I9:I20)</f>
        <v>480</v>
      </c>
      <c r="J21" s="123">
        <f>I21/SUMIF(I9:I20,"&lt;&gt;"&amp;"",G9:G20)-1</f>
        <v>0.17936117936117935</v>
      </c>
    </row>
    <row r="22" spans="2:10" ht="18.95" customHeight="1" x14ac:dyDescent="0.25">
      <c r="C22" s="270" t="s">
        <v>46</v>
      </c>
    </row>
    <row r="23" spans="2:10" ht="18.95" customHeight="1" x14ac:dyDescent="0.25">
      <c r="C23" s="271" t="s">
        <v>91</v>
      </c>
    </row>
    <row r="24" spans="2:10" ht="15" customHeight="1" x14ac:dyDescent="0.25"/>
    <row r="25" spans="2:10" ht="15" customHeight="1" x14ac:dyDescent="0.25">
      <c r="E25" s="59"/>
      <c r="F25" s="59"/>
      <c r="G25" s="59"/>
      <c r="H25" s="59"/>
      <c r="I25" s="59"/>
      <c r="J25" s="59"/>
    </row>
    <row r="26" spans="2:10" ht="15" customHeight="1" x14ac:dyDescent="0.25">
      <c r="B26" s="60"/>
      <c r="E26" s="59"/>
      <c r="F26" s="59"/>
      <c r="G26" s="59"/>
      <c r="H26" s="59"/>
      <c r="I26" s="59"/>
      <c r="J26" s="59"/>
    </row>
    <row r="27" spans="2:10" ht="15" customHeight="1" x14ac:dyDescent="0.25">
      <c r="B27" s="59"/>
      <c r="C27" s="59"/>
      <c r="D27" s="59"/>
      <c r="E27" s="59"/>
      <c r="F27" s="59"/>
      <c r="G27" s="59"/>
      <c r="H27" s="59"/>
      <c r="I27" s="59"/>
      <c r="J27" s="59"/>
    </row>
    <row r="28" spans="2:10" ht="15" customHeight="1" x14ac:dyDescent="0.25">
      <c r="B28" s="59"/>
      <c r="C28" s="59"/>
      <c r="D28" s="59"/>
      <c r="E28" s="59"/>
      <c r="F28" s="59"/>
      <c r="G28" s="59"/>
      <c r="H28" s="59"/>
      <c r="I28" s="59"/>
      <c r="J28" s="59"/>
    </row>
    <row r="29" spans="2:10" ht="15" customHeight="1" x14ac:dyDescent="0.25">
      <c r="B29" s="59"/>
      <c r="C29" s="59"/>
      <c r="D29" s="59"/>
      <c r="E29" s="59"/>
      <c r="F29" s="59"/>
      <c r="G29" s="59"/>
      <c r="H29" s="59"/>
      <c r="I29" s="59"/>
      <c r="J29" s="59"/>
    </row>
    <row r="30" spans="2:10" ht="15" customHeight="1" x14ac:dyDescent="0.25">
      <c r="B30" s="59"/>
      <c r="C30" s="59"/>
      <c r="D30" s="59"/>
      <c r="E30" s="59"/>
      <c r="F30" s="59"/>
      <c r="G30" s="59"/>
      <c r="H30" s="59"/>
      <c r="I30" s="59"/>
      <c r="J30" s="59"/>
    </row>
    <row r="31" spans="2:10" ht="15" customHeight="1" x14ac:dyDescent="0.25">
      <c r="B31" s="59"/>
      <c r="C31" s="59"/>
      <c r="D31" s="59"/>
      <c r="E31" s="59"/>
      <c r="F31" s="59"/>
      <c r="G31" s="59"/>
      <c r="H31" s="59"/>
      <c r="I31" s="59"/>
      <c r="J31" s="59"/>
    </row>
    <row r="32" spans="2:10" ht="15" customHeight="1" x14ac:dyDescent="0.25">
      <c r="B32" s="59"/>
      <c r="C32" s="59"/>
      <c r="D32" s="59"/>
      <c r="E32" s="59"/>
      <c r="F32" s="59"/>
      <c r="G32" s="59"/>
      <c r="H32" s="59"/>
      <c r="I32" s="59"/>
      <c r="J32" s="59"/>
    </row>
    <row r="33" spans="1:11" ht="15" customHeight="1" x14ac:dyDescent="0.25">
      <c r="B33" s="59"/>
      <c r="C33" s="59"/>
      <c r="D33" s="59"/>
      <c r="E33" s="59"/>
      <c r="F33" s="59"/>
      <c r="G33" s="59"/>
      <c r="H33" s="59"/>
      <c r="I33" s="59"/>
      <c r="J33" s="59"/>
    </row>
    <row r="34" spans="1:11" ht="15" customHeight="1" x14ac:dyDescent="0.25">
      <c r="B34" s="59"/>
      <c r="C34" s="59"/>
      <c r="D34" s="59"/>
      <c r="E34" s="59"/>
      <c r="F34" s="59"/>
      <c r="G34" s="59"/>
      <c r="H34" s="59"/>
      <c r="I34" s="59"/>
      <c r="J34" s="59"/>
    </row>
    <row r="35" spans="1:11" ht="15" customHeight="1" x14ac:dyDescent="0.25">
      <c r="B35" s="59"/>
      <c r="C35" s="59"/>
      <c r="D35" s="59"/>
      <c r="E35" s="59"/>
      <c r="F35" s="59"/>
      <c r="G35" s="59"/>
      <c r="H35" s="59"/>
      <c r="I35" s="59"/>
      <c r="J35" s="59"/>
    </row>
    <row r="36" spans="1:11" ht="15" customHeight="1" x14ac:dyDescent="0.25">
      <c r="B36" s="59"/>
      <c r="C36" s="59"/>
      <c r="D36" s="59"/>
      <c r="E36" s="59"/>
      <c r="F36" s="59"/>
      <c r="G36" s="59"/>
      <c r="H36" s="59"/>
      <c r="I36" s="59"/>
      <c r="J36" s="59"/>
    </row>
    <row r="37" spans="1:11" ht="15" customHeight="1" x14ac:dyDescent="0.25">
      <c r="B37" s="59"/>
      <c r="C37" s="59"/>
      <c r="D37" s="59"/>
      <c r="E37" s="59"/>
      <c r="F37" s="59"/>
      <c r="G37" s="59"/>
      <c r="H37" s="59"/>
      <c r="I37" s="59"/>
      <c r="J37" s="59"/>
    </row>
    <row r="38" spans="1:11" ht="15" customHeight="1" x14ac:dyDescent="0.25">
      <c r="B38" s="59"/>
      <c r="C38" s="59"/>
      <c r="D38" s="59"/>
      <c r="E38" s="59"/>
      <c r="F38" s="59"/>
      <c r="G38" s="59"/>
      <c r="H38" s="59"/>
      <c r="I38" s="59"/>
      <c r="J38" s="59"/>
    </row>
    <row r="39" spans="1:11" ht="15" customHeight="1" x14ac:dyDescent="0.25">
      <c r="B39" s="59"/>
      <c r="C39" s="59"/>
      <c r="D39" s="59"/>
      <c r="E39" s="59"/>
      <c r="F39" s="59"/>
      <c r="G39" s="59"/>
      <c r="H39" s="59"/>
      <c r="I39" s="59"/>
      <c r="J39" s="59"/>
    </row>
    <row r="40" spans="1:11" ht="15" customHeight="1" x14ac:dyDescent="0.25">
      <c r="B40" s="59"/>
      <c r="C40" s="59"/>
      <c r="D40" s="59"/>
      <c r="E40" s="59"/>
      <c r="F40" s="59"/>
      <c r="G40" s="59"/>
      <c r="H40" s="59"/>
      <c r="I40" s="59"/>
      <c r="J40" s="59"/>
    </row>
    <row r="41" spans="1:11" ht="15" customHeight="1" x14ac:dyDescent="0.25">
      <c r="B41" s="59"/>
      <c r="C41" s="59"/>
      <c r="D41" s="59"/>
      <c r="E41" s="59"/>
      <c r="F41" s="59"/>
      <c r="G41" s="59"/>
      <c r="H41" s="59"/>
      <c r="I41" s="59"/>
      <c r="J41" s="59"/>
    </row>
    <row r="42" spans="1:11" ht="15" customHeight="1" x14ac:dyDescent="0.25">
      <c r="B42" s="59"/>
      <c r="C42" s="59"/>
      <c r="D42" s="59"/>
      <c r="E42" s="59"/>
      <c r="F42" s="59"/>
      <c r="G42" s="59"/>
      <c r="H42" s="59"/>
      <c r="I42" s="59"/>
      <c r="J42" s="59"/>
    </row>
    <row r="43" spans="1:11" ht="15" customHeight="1" x14ac:dyDescent="0.25">
      <c r="B43" s="59"/>
      <c r="C43" s="59"/>
      <c r="D43" s="59"/>
      <c r="E43" s="59"/>
      <c r="F43" s="59"/>
      <c r="G43" s="59"/>
      <c r="H43" s="59"/>
      <c r="I43" s="59"/>
      <c r="J43" s="59"/>
    </row>
    <row r="44" spans="1:11" ht="15" customHeight="1" x14ac:dyDescent="0.25"/>
    <row r="45" spans="1:11" ht="20.100000000000001" customHeight="1" x14ac:dyDescent="0.25"/>
    <row r="46" spans="1:11" ht="20.100000000000001" customHeight="1" x14ac:dyDescent="0.25"/>
    <row r="47" spans="1:11" ht="24" customHeight="1" x14ac:dyDescent="0.25"/>
    <row r="48" spans="1:11" ht="24" customHeight="1" x14ac:dyDescent="0.25">
      <c r="A48" s="66"/>
      <c r="B48" s="447" t="s">
        <v>156</v>
      </c>
      <c r="C48" s="447"/>
      <c r="D48" s="447"/>
      <c r="E48" s="447"/>
      <c r="F48" s="447"/>
      <c r="G48" s="447"/>
      <c r="H48" s="447"/>
      <c r="I48" s="447"/>
      <c r="J48" s="447"/>
      <c r="K48" s="288"/>
    </row>
    <row r="49" spans="1:11" ht="20.100000000000001" customHeight="1" x14ac:dyDescent="0.25">
      <c r="A49" s="66"/>
      <c r="B49" s="447"/>
      <c r="C49" s="447"/>
      <c r="D49" s="447"/>
      <c r="E49" s="447"/>
      <c r="F49" s="447"/>
      <c r="G49" s="447"/>
      <c r="H49" s="447"/>
      <c r="I49" s="447"/>
      <c r="J49" s="447"/>
      <c r="K49" s="288"/>
    </row>
    <row r="50" spans="1:11" ht="15.75" customHeight="1" thickBot="1" x14ac:dyDescent="0.3"/>
    <row r="51" spans="1:11" ht="20.100000000000001" customHeight="1" thickBot="1" x14ac:dyDescent="0.3">
      <c r="C51" s="59"/>
      <c r="D51" s="369" t="s">
        <v>33</v>
      </c>
      <c r="E51" s="454" t="s">
        <v>34</v>
      </c>
      <c r="F51" s="455"/>
      <c r="G51" s="454" t="s">
        <v>62</v>
      </c>
      <c r="H51" s="455"/>
      <c r="I51" s="454" t="s">
        <v>132</v>
      </c>
      <c r="J51" s="455"/>
    </row>
    <row r="52" spans="1:11" ht="28.5" customHeight="1" thickBot="1" x14ac:dyDescent="0.3">
      <c r="B52" s="59"/>
      <c r="C52" s="213"/>
      <c r="D52" s="357" t="s">
        <v>157</v>
      </c>
      <c r="E52" s="367" t="s">
        <v>157</v>
      </c>
      <c r="F52" s="368" t="s">
        <v>150</v>
      </c>
      <c r="G52" s="367" t="s">
        <v>157</v>
      </c>
      <c r="H52" s="368" t="s">
        <v>150</v>
      </c>
      <c r="I52" s="367" t="s">
        <v>157</v>
      </c>
      <c r="J52" s="368" t="s">
        <v>144</v>
      </c>
      <c r="K52" s="289"/>
    </row>
    <row r="53" spans="1:11" ht="18.95" customHeight="1" x14ac:dyDescent="0.25">
      <c r="B53" s="59"/>
      <c r="C53" s="284" t="s">
        <v>0</v>
      </c>
      <c r="D53" s="305">
        <v>2089</v>
      </c>
      <c r="E53" s="306">
        <v>1650</v>
      </c>
      <c r="F53" s="349">
        <v>-0.21014839636189564</v>
      </c>
      <c r="G53" s="309">
        <v>1330</v>
      </c>
      <c r="H53" s="352">
        <v>-0.19393939393939397</v>
      </c>
      <c r="I53" s="309">
        <v>2330</v>
      </c>
      <c r="J53" s="352">
        <f>I53/G53-1</f>
        <v>0.75187969924812026</v>
      </c>
    </row>
    <row r="54" spans="1:11" ht="18.95" customHeight="1" x14ac:dyDescent="0.25">
      <c r="C54" s="285" t="s">
        <v>1</v>
      </c>
      <c r="D54" s="296">
        <v>2176</v>
      </c>
      <c r="E54" s="307">
        <v>1686</v>
      </c>
      <c r="F54" s="350">
        <v>-0.2251838235294118</v>
      </c>
      <c r="G54" s="297">
        <v>1224</v>
      </c>
      <c r="H54" s="346">
        <v>-0.27402135231316727</v>
      </c>
      <c r="I54" s="297">
        <v>2081</v>
      </c>
      <c r="J54" s="346">
        <f t="shared" ref="J54:J64" si="3">IF(I54="","",I54/G54-1)</f>
        <v>0.70016339869281041</v>
      </c>
    </row>
    <row r="55" spans="1:11" ht="18.95" customHeight="1" x14ac:dyDescent="0.25">
      <c r="C55" s="285" t="s">
        <v>2</v>
      </c>
      <c r="D55" s="296">
        <v>2265</v>
      </c>
      <c r="E55" s="307">
        <v>1765</v>
      </c>
      <c r="F55" s="350">
        <v>-0.22075055187637971</v>
      </c>
      <c r="G55" s="297">
        <v>1301</v>
      </c>
      <c r="H55" s="346">
        <v>-0.26288951841359776</v>
      </c>
      <c r="I55" s="297">
        <v>1803</v>
      </c>
      <c r="J55" s="346">
        <f t="shared" si="3"/>
        <v>0.38585703305149877</v>
      </c>
    </row>
    <row r="56" spans="1:11" ht="18.95" customHeight="1" x14ac:dyDescent="0.25">
      <c r="C56" s="285" t="s">
        <v>3</v>
      </c>
      <c r="D56" s="296">
        <v>2113</v>
      </c>
      <c r="E56" s="307">
        <v>1434</v>
      </c>
      <c r="F56" s="350">
        <v>-0.32134406057737819</v>
      </c>
      <c r="G56" s="297">
        <v>1025</v>
      </c>
      <c r="H56" s="346">
        <v>-0.28521617852161785</v>
      </c>
      <c r="I56" s="297">
        <v>1942</v>
      </c>
      <c r="J56" s="346">
        <f t="shared" si="3"/>
        <v>0.89463414634146332</v>
      </c>
    </row>
    <row r="57" spans="1:11" ht="18.95" customHeight="1" x14ac:dyDescent="0.25">
      <c r="C57" s="285" t="s">
        <v>4</v>
      </c>
      <c r="D57" s="296">
        <v>2199</v>
      </c>
      <c r="E57" s="307">
        <v>1723</v>
      </c>
      <c r="F57" s="350">
        <v>-0.21646202819463389</v>
      </c>
      <c r="G57" s="297">
        <v>1210</v>
      </c>
      <c r="H57" s="346">
        <v>-0.29773650609402202</v>
      </c>
      <c r="I57" s="297"/>
      <c r="J57" s="346" t="str">
        <f t="shared" si="3"/>
        <v/>
      </c>
    </row>
    <row r="58" spans="1:11" ht="18.95" customHeight="1" x14ac:dyDescent="0.25">
      <c r="C58" s="285" t="s">
        <v>5</v>
      </c>
      <c r="D58" s="296">
        <v>2244</v>
      </c>
      <c r="E58" s="307">
        <v>1563</v>
      </c>
      <c r="F58" s="350">
        <v>-0.303475935828877</v>
      </c>
      <c r="G58" s="297">
        <v>1549</v>
      </c>
      <c r="H58" s="346">
        <v>-8.9571337172105192E-3</v>
      </c>
      <c r="I58" s="297"/>
      <c r="J58" s="346" t="str">
        <f t="shared" si="3"/>
        <v/>
      </c>
    </row>
    <row r="59" spans="1:11" ht="18.95" customHeight="1" x14ac:dyDescent="0.25">
      <c r="C59" s="285" t="s">
        <v>6</v>
      </c>
      <c r="D59" s="296">
        <v>2239</v>
      </c>
      <c r="E59" s="307">
        <v>1456</v>
      </c>
      <c r="F59" s="350">
        <v>-0.3497096918267083</v>
      </c>
      <c r="G59" s="297">
        <v>1869</v>
      </c>
      <c r="H59" s="346">
        <v>0.28365384615384626</v>
      </c>
      <c r="I59" s="297"/>
      <c r="J59" s="346" t="str">
        <f t="shared" si="3"/>
        <v/>
      </c>
    </row>
    <row r="60" spans="1:11" ht="18.95" customHeight="1" x14ac:dyDescent="0.25">
      <c r="C60" s="285" t="s">
        <v>7</v>
      </c>
      <c r="D60" s="296">
        <v>1777</v>
      </c>
      <c r="E60" s="307">
        <v>1436</v>
      </c>
      <c r="F60" s="350">
        <v>-0.1918964546989308</v>
      </c>
      <c r="G60" s="297">
        <v>1977</v>
      </c>
      <c r="H60" s="346">
        <v>0.376740947075209</v>
      </c>
      <c r="I60" s="297"/>
      <c r="J60" s="346" t="str">
        <f t="shared" si="3"/>
        <v/>
      </c>
    </row>
    <row r="61" spans="1:11" ht="18.95" customHeight="1" x14ac:dyDescent="0.25">
      <c r="C61" s="285" t="s">
        <v>8</v>
      </c>
      <c r="D61" s="296">
        <v>2071</v>
      </c>
      <c r="E61" s="307">
        <v>1467</v>
      </c>
      <c r="F61" s="350">
        <v>-0.2916465475615645</v>
      </c>
      <c r="G61" s="297">
        <v>2408</v>
      </c>
      <c r="H61" s="346">
        <v>0.64144512610770277</v>
      </c>
      <c r="I61" s="297"/>
      <c r="J61" s="346" t="str">
        <f t="shared" si="3"/>
        <v/>
      </c>
    </row>
    <row r="62" spans="1:11" ht="18.95" customHeight="1" x14ac:dyDescent="0.25">
      <c r="C62" s="285" t="s">
        <v>9</v>
      </c>
      <c r="D62" s="296">
        <v>2015</v>
      </c>
      <c r="E62" s="307">
        <v>1503</v>
      </c>
      <c r="F62" s="350">
        <v>-0.25409429280397022</v>
      </c>
      <c r="G62" s="297">
        <v>2582</v>
      </c>
      <c r="H62" s="346">
        <v>0.71789753825681979</v>
      </c>
      <c r="I62" s="297"/>
      <c r="J62" s="346" t="str">
        <f t="shared" si="3"/>
        <v/>
      </c>
    </row>
    <row r="63" spans="1:11" ht="18.95" customHeight="1" x14ac:dyDescent="0.25">
      <c r="C63" s="285" t="s">
        <v>10</v>
      </c>
      <c r="D63" s="296">
        <v>2190</v>
      </c>
      <c r="E63" s="307">
        <v>1533</v>
      </c>
      <c r="F63" s="350">
        <v>-0.30000000000000004</v>
      </c>
      <c r="G63" s="297">
        <v>2561</v>
      </c>
      <c r="H63" s="346">
        <v>0.67058056099151986</v>
      </c>
      <c r="I63" s="297"/>
      <c r="J63" s="346" t="str">
        <f t="shared" si="3"/>
        <v/>
      </c>
    </row>
    <row r="64" spans="1:11" ht="18.95" customHeight="1" thickBot="1" x14ac:dyDescent="0.3">
      <c r="C64" s="286" t="s">
        <v>11</v>
      </c>
      <c r="D64" s="298">
        <v>1949</v>
      </c>
      <c r="E64" s="308">
        <v>1395</v>
      </c>
      <c r="F64" s="351">
        <v>-0.28424833247819392</v>
      </c>
      <c r="G64" s="299">
        <v>2049</v>
      </c>
      <c r="H64" s="347">
        <v>0.46881720430107521</v>
      </c>
      <c r="I64" s="299"/>
      <c r="J64" s="347" t="str">
        <f t="shared" si="3"/>
        <v/>
      </c>
    </row>
    <row r="65" spans="3:10" ht="18.95" customHeight="1" thickBot="1" x14ac:dyDescent="0.3">
      <c r="C65" s="287" t="s">
        <v>38</v>
      </c>
      <c r="D65" s="300">
        <f>SUM(D53:D64)</f>
        <v>25327</v>
      </c>
      <c r="E65" s="301">
        <f>SUM(E53:E64)</f>
        <v>18611</v>
      </c>
      <c r="F65" s="123">
        <f t="shared" ref="F65" si="4">E65/D65-1</f>
        <v>-0.26517155604690645</v>
      </c>
      <c r="G65" s="301">
        <f>SUM(G53:G64)</f>
        <v>21085</v>
      </c>
      <c r="H65" s="123">
        <f t="shared" ref="H65" si="5">G65/E65-1</f>
        <v>0.1329321369082801</v>
      </c>
      <c r="I65" s="301">
        <f>SUM(I53:I64)</f>
        <v>8156</v>
      </c>
      <c r="J65" s="123">
        <f>I65/SUMIF(I53:I64,"&lt;&gt;"&amp;"",G53:G64)-1</f>
        <v>0.67131147540983616</v>
      </c>
    </row>
    <row r="66" spans="3:10" ht="18.95" customHeight="1" x14ac:dyDescent="0.25">
      <c r="C66" s="270" t="s">
        <v>46</v>
      </c>
    </row>
    <row r="67" spans="3:10" ht="18.95" customHeight="1" x14ac:dyDescent="0.25">
      <c r="C67" s="271" t="s">
        <v>91</v>
      </c>
    </row>
    <row r="68" spans="3:10" ht="15" customHeight="1" x14ac:dyDescent="0.25"/>
    <row r="69" spans="3:10" ht="15" customHeight="1" x14ac:dyDescent="0.25"/>
    <row r="70" spans="3:10" ht="15" customHeight="1" x14ac:dyDescent="0.25"/>
    <row r="71" spans="3:10" ht="15" customHeight="1" x14ac:dyDescent="0.25"/>
    <row r="72" spans="3:10" ht="15" customHeight="1" x14ac:dyDescent="0.25"/>
    <row r="73" spans="3:10" ht="15" customHeight="1" x14ac:dyDescent="0.25"/>
    <row r="74" spans="3:10" ht="15" customHeight="1" x14ac:dyDescent="0.25"/>
    <row r="75" spans="3:10" ht="15" customHeight="1" x14ac:dyDescent="0.25"/>
    <row r="76" spans="3:10" ht="15" customHeight="1" x14ac:dyDescent="0.25"/>
    <row r="77" spans="3:10" ht="15" customHeight="1" x14ac:dyDescent="0.25"/>
    <row r="78" spans="3:10" ht="15" customHeight="1" x14ac:dyDescent="0.25"/>
    <row r="79" spans="3:10" ht="15" customHeight="1" x14ac:dyDescent="0.25"/>
    <row r="80" spans="3:1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8">
    <mergeCell ref="E51:F51"/>
    <mergeCell ref="G51:H51"/>
    <mergeCell ref="I51:J51"/>
    <mergeCell ref="B4:J5"/>
    <mergeCell ref="B48:J49"/>
    <mergeCell ref="E7:F7"/>
    <mergeCell ref="G7:H7"/>
    <mergeCell ref="I7:J7"/>
  </mergeCells>
  <conditionalFormatting sqref="F9:F21">
    <cfRule type="cellIs" dxfId="28" priority="13" operator="lessThan">
      <formula>0</formula>
    </cfRule>
  </conditionalFormatting>
  <conditionalFormatting sqref="H9:H21">
    <cfRule type="cellIs" dxfId="27" priority="12" operator="lessThan">
      <formula>0</formula>
    </cfRule>
  </conditionalFormatting>
  <conditionalFormatting sqref="J10:J20">
    <cfRule type="cellIs" dxfId="26" priority="11" operator="lessThan">
      <formula>0</formula>
    </cfRule>
  </conditionalFormatting>
  <conditionalFormatting sqref="F53:F64">
    <cfRule type="cellIs" dxfId="25" priority="10" operator="lessThan">
      <formula>0</formula>
    </cfRule>
  </conditionalFormatting>
  <conditionalFormatting sqref="H53:H64">
    <cfRule type="cellIs" dxfId="24" priority="9" operator="lessThan">
      <formula>0</formula>
    </cfRule>
  </conditionalFormatting>
  <conditionalFormatting sqref="J54:J64">
    <cfRule type="cellIs" dxfId="23" priority="8" operator="lessThan">
      <formula>0</formula>
    </cfRule>
  </conditionalFormatting>
  <conditionalFormatting sqref="J9">
    <cfRule type="cellIs" dxfId="22" priority="7" operator="lessThan">
      <formula>0</formula>
    </cfRule>
  </conditionalFormatting>
  <conditionalFormatting sqref="J53">
    <cfRule type="cellIs" dxfId="21" priority="6" operator="lessThan">
      <formula>0</formula>
    </cfRule>
  </conditionalFormatting>
  <conditionalFormatting sqref="J21">
    <cfRule type="cellIs" dxfId="20" priority="5" operator="lessThan">
      <formula>0</formula>
    </cfRule>
  </conditionalFormatting>
  <conditionalFormatting sqref="J65">
    <cfRule type="cellIs" dxfId="19" priority="3" operator="lessThan">
      <formula>0</formula>
    </cfRule>
  </conditionalFormatting>
  <conditionalFormatting sqref="H65">
    <cfRule type="cellIs" dxfId="18" priority="2" operator="lessThan">
      <formula>0</formula>
    </cfRule>
  </conditionalFormatting>
  <conditionalFormatting sqref="F65">
    <cfRule type="cellIs" dxfId="17" priority="1" operator="lessThan">
      <formula>0</formula>
    </cfRule>
  </conditionalFormatting>
  <pageMargins left="0.59055118110236227" right="0.39370078740157483" top="0.78740157480314965" bottom="0.74803149606299213" header="0.31496062992125984" footer="0.31496062992125984"/>
  <pageSetup paperSize="9" scale="90" fitToHeight="0" orientation="portrait" r:id="rId1"/>
  <rowBreaks count="1" manualBreakCount="1">
    <brk id="44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W88"/>
  <sheetViews>
    <sheetView showGridLines="0" zoomScaleNormal="100" workbookViewId="0"/>
  </sheetViews>
  <sheetFormatPr baseColWidth="10" defaultRowHeight="15" x14ac:dyDescent="0.25"/>
  <cols>
    <col min="1" max="1" width="3" customWidth="1"/>
    <col min="2" max="2" width="2.28515625" customWidth="1"/>
    <col min="3" max="3" width="12.85546875" customWidth="1"/>
    <col min="4" max="10" width="11.7109375" customWidth="1"/>
    <col min="11" max="11" width="2.42578125" customWidth="1"/>
    <col min="12" max="12" width="2.7109375" customWidth="1"/>
    <col min="13" max="13" width="2.85546875" customWidth="1"/>
    <col min="14" max="14" width="12.85546875" customWidth="1"/>
    <col min="15" max="20" width="11.7109375" customWidth="1"/>
    <col min="21" max="21" width="11.85546875" customWidth="1"/>
    <col min="22" max="22" width="2.5703125" customWidth="1"/>
  </cols>
  <sheetData>
    <row r="1" spans="2:23" ht="20.100000000000001" customHeight="1" x14ac:dyDescent="0.25"/>
    <row r="2" spans="2:23" ht="20.100000000000001" customHeight="1" x14ac:dyDescent="0.25">
      <c r="G2" s="36"/>
    </row>
    <row r="3" spans="2:23" ht="24" customHeight="1" x14ac:dyDescent="0.25"/>
    <row r="4" spans="2:23" ht="24" customHeight="1" x14ac:dyDescent="0.25">
      <c r="B4" s="447" t="s">
        <v>158</v>
      </c>
      <c r="C4" s="447"/>
      <c r="D4" s="447"/>
      <c r="E4" s="447"/>
      <c r="F4" s="447"/>
      <c r="G4" s="447"/>
      <c r="H4" s="447"/>
      <c r="I4" s="447"/>
      <c r="J4" s="447"/>
      <c r="K4" s="288"/>
      <c r="W4" s="66"/>
    </row>
    <row r="5" spans="2:23" ht="20.100000000000001" customHeight="1" x14ac:dyDescent="0.25">
      <c r="B5" s="447"/>
      <c r="C5" s="447"/>
      <c r="D5" s="447"/>
      <c r="E5" s="447"/>
      <c r="F5" s="447"/>
      <c r="G5" s="447"/>
      <c r="H5" s="447"/>
      <c r="I5" s="447"/>
      <c r="J5" s="447"/>
      <c r="K5" s="288"/>
      <c r="W5" s="66"/>
    </row>
    <row r="6" spans="2:23" ht="15" customHeight="1" thickBot="1" x14ac:dyDescent="0.3"/>
    <row r="7" spans="2:23" ht="21.75" customHeight="1" thickBot="1" x14ac:dyDescent="0.3">
      <c r="C7" s="59"/>
      <c r="D7" s="358" t="s">
        <v>33</v>
      </c>
      <c r="E7" s="448" t="s">
        <v>34</v>
      </c>
      <c r="F7" s="449"/>
      <c r="G7" s="448" t="s">
        <v>62</v>
      </c>
      <c r="H7" s="449"/>
      <c r="I7" s="448" t="s">
        <v>132</v>
      </c>
      <c r="J7" s="449"/>
    </row>
    <row r="8" spans="2:23" ht="23.25" customHeight="1" thickBot="1" x14ac:dyDescent="0.3">
      <c r="B8" s="59"/>
      <c r="C8" s="213"/>
      <c r="D8" s="359" t="s">
        <v>159</v>
      </c>
      <c r="E8" s="273" t="s">
        <v>159</v>
      </c>
      <c r="F8" s="274" t="s">
        <v>150</v>
      </c>
      <c r="G8" s="273" t="s">
        <v>159</v>
      </c>
      <c r="H8" s="274" t="s">
        <v>150</v>
      </c>
      <c r="I8" s="273" t="s">
        <v>159</v>
      </c>
      <c r="J8" s="274" t="s">
        <v>144</v>
      </c>
    </row>
    <row r="9" spans="2:23" ht="18.95" customHeight="1" x14ac:dyDescent="0.25">
      <c r="B9" s="59"/>
      <c r="C9" s="280" t="s">
        <v>0</v>
      </c>
      <c r="D9" s="360">
        <v>74</v>
      </c>
      <c r="E9" s="363">
        <v>50</v>
      </c>
      <c r="F9" s="345">
        <v>-0.32432432432432434</v>
      </c>
      <c r="G9" s="363">
        <v>49</v>
      </c>
      <c r="H9" s="345">
        <v>-2.0000000000000018E-2</v>
      </c>
      <c r="I9" s="295">
        <v>55</v>
      </c>
      <c r="J9" s="346">
        <f>IF(I9="","",I9/G9-1)</f>
        <v>0.12244897959183665</v>
      </c>
    </row>
    <row r="10" spans="2:23" ht="18.95" customHeight="1" x14ac:dyDescent="0.25">
      <c r="C10" s="281" t="s">
        <v>1</v>
      </c>
      <c r="D10" s="361">
        <v>76</v>
      </c>
      <c r="E10" s="363">
        <v>60</v>
      </c>
      <c r="F10" s="346">
        <v>-0.21052631578947367</v>
      </c>
      <c r="G10" s="363">
        <v>69</v>
      </c>
      <c r="H10" s="345">
        <v>0.14999999999999991</v>
      </c>
      <c r="I10" s="297">
        <v>70</v>
      </c>
      <c r="J10" s="346">
        <f>IF(I10="","",I10/G10-1)</f>
        <v>1.449275362318847E-2</v>
      </c>
    </row>
    <row r="11" spans="2:23" ht="18.95" customHeight="1" x14ac:dyDescent="0.25">
      <c r="C11" s="281" t="s">
        <v>2</v>
      </c>
      <c r="D11" s="361">
        <v>82</v>
      </c>
      <c r="E11" s="363">
        <v>97</v>
      </c>
      <c r="F11" s="346">
        <v>0.18292682926829262</v>
      </c>
      <c r="G11" s="363">
        <v>101</v>
      </c>
      <c r="H11" s="345">
        <v>4.1237113402061931E-2</v>
      </c>
      <c r="I11" s="297">
        <v>81</v>
      </c>
      <c r="J11" s="346">
        <f t="shared" ref="J11:J20" si="0">IF(I11="","",I11/G11-1)</f>
        <v>-0.19801980198019797</v>
      </c>
    </row>
    <row r="12" spans="2:23" ht="18.95" customHeight="1" x14ac:dyDescent="0.25">
      <c r="C12" s="281" t="s">
        <v>3</v>
      </c>
      <c r="D12" s="361">
        <v>76</v>
      </c>
      <c r="E12" s="363">
        <v>75</v>
      </c>
      <c r="F12" s="346">
        <v>-1.3157894736842146E-2</v>
      </c>
      <c r="G12" s="363">
        <v>66</v>
      </c>
      <c r="H12" s="345">
        <v>-0.12</v>
      </c>
      <c r="I12" s="297">
        <v>69</v>
      </c>
      <c r="J12" s="346">
        <f t="shared" si="0"/>
        <v>4.5454545454545414E-2</v>
      </c>
    </row>
    <row r="13" spans="2:23" ht="18.95" customHeight="1" x14ac:dyDescent="0.25">
      <c r="C13" s="281" t="s">
        <v>4</v>
      </c>
      <c r="D13" s="361">
        <v>93</v>
      </c>
      <c r="E13" s="363">
        <v>72</v>
      </c>
      <c r="F13" s="346">
        <v>-0.22580645161290325</v>
      </c>
      <c r="G13" s="363">
        <v>89</v>
      </c>
      <c r="H13" s="345">
        <v>0.23611111111111116</v>
      </c>
      <c r="I13" s="297"/>
      <c r="J13" s="346" t="str">
        <f t="shared" si="0"/>
        <v/>
      </c>
    </row>
    <row r="14" spans="2:23" ht="18.95" customHeight="1" x14ac:dyDescent="0.25">
      <c r="C14" s="281" t="s">
        <v>5</v>
      </c>
      <c r="D14" s="361">
        <v>94</v>
      </c>
      <c r="E14" s="363">
        <v>87</v>
      </c>
      <c r="F14" s="346">
        <v>-7.4468085106383031E-2</v>
      </c>
      <c r="G14" s="363">
        <v>61</v>
      </c>
      <c r="H14" s="345">
        <v>-0.29885057471264365</v>
      </c>
      <c r="I14" s="297"/>
      <c r="J14" s="346" t="str">
        <f t="shared" si="0"/>
        <v/>
      </c>
    </row>
    <row r="15" spans="2:23" ht="18.95" customHeight="1" x14ac:dyDescent="0.25">
      <c r="C15" s="281" t="s">
        <v>6</v>
      </c>
      <c r="D15" s="361">
        <v>106</v>
      </c>
      <c r="E15" s="363">
        <v>92</v>
      </c>
      <c r="F15" s="346">
        <v>-0.13207547169811318</v>
      </c>
      <c r="G15" s="363">
        <v>75</v>
      </c>
      <c r="H15" s="345">
        <v>-0.18478260869565222</v>
      </c>
      <c r="I15" s="297"/>
      <c r="J15" s="346" t="str">
        <f t="shared" si="0"/>
        <v/>
      </c>
    </row>
    <row r="16" spans="2:23" ht="18.95" customHeight="1" x14ac:dyDescent="0.25">
      <c r="C16" s="281" t="s">
        <v>7</v>
      </c>
      <c r="D16" s="361">
        <v>50</v>
      </c>
      <c r="E16" s="363">
        <v>40</v>
      </c>
      <c r="F16" s="346">
        <v>-0.19999999999999996</v>
      </c>
      <c r="G16" s="363">
        <v>38</v>
      </c>
      <c r="H16" s="345">
        <v>-5.0000000000000044E-2</v>
      </c>
      <c r="I16" s="297"/>
      <c r="J16" s="346" t="str">
        <f t="shared" si="0"/>
        <v/>
      </c>
    </row>
    <row r="17" spans="2:10" ht="18.95" customHeight="1" x14ac:dyDescent="0.25">
      <c r="C17" s="281" t="s">
        <v>8</v>
      </c>
      <c r="D17" s="361">
        <v>85</v>
      </c>
      <c r="E17" s="363">
        <v>83</v>
      </c>
      <c r="F17" s="346">
        <v>-2.352941176470591E-2</v>
      </c>
      <c r="G17" s="363">
        <v>55</v>
      </c>
      <c r="H17" s="345">
        <v>-0.33734939759036142</v>
      </c>
      <c r="I17" s="297"/>
      <c r="J17" s="346" t="str">
        <f t="shared" si="0"/>
        <v/>
      </c>
    </row>
    <row r="18" spans="2:10" ht="18.95" customHeight="1" x14ac:dyDescent="0.25">
      <c r="C18" s="281" t="s">
        <v>9</v>
      </c>
      <c r="D18" s="361">
        <v>74</v>
      </c>
      <c r="E18" s="363">
        <v>87</v>
      </c>
      <c r="F18" s="346">
        <v>0.17567567567567566</v>
      </c>
      <c r="G18" s="363">
        <v>65</v>
      </c>
      <c r="H18" s="345">
        <v>-0.25287356321839083</v>
      </c>
      <c r="I18" s="297"/>
      <c r="J18" s="346" t="str">
        <f t="shared" si="0"/>
        <v/>
      </c>
    </row>
    <row r="19" spans="2:10" ht="18.95" customHeight="1" x14ac:dyDescent="0.25">
      <c r="C19" s="281" t="s">
        <v>10</v>
      </c>
      <c r="D19" s="361">
        <v>80</v>
      </c>
      <c r="E19" s="363">
        <v>74</v>
      </c>
      <c r="F19" s="346">
        <v>-7.4999999999999956E-2</v>
      </c>
      <c r="G19" s="363">
        <v>76</v>
      </c>
      <c r="H19" s="345">
        <v>2.7027027027026973E-2</v>
      </c>
      <c r="I19" s="297"/>
      <c r="J19" s="346" t="str">
        <f t="shared" si="0"/>
        <v/>
      </c>
    </row>
    <row r="20" spans="2:10" ht="18.95" customHeight="1" thickBot="1" x14ac:dyDescent="0.3">
      <c r="C20" s="282" t="s">
        <v>11</v>
      </c>
      <c r="D20" s="362">
        <v>98</v>
      </c>
      <c r="E20" s="364">
        <v>76</v>
      </c>
      <c r="F20" s="365">
        <v>-0.22448979591836737</v>
      </c>
      <c r="G20" s="364">
        <v>83</v>
      </c>
      <c r="H20" s="366">
        <v>9.210526315789469E-2</v>
      </c>
      <c r="I20" s="299"/>
      <c r="J20" s="346" t="str">
        <f t="shared" si="0"/>
        <v/>
      </c>
    </row>
    <row r="21" spans="2:10" ht="18.95" customHeight="1" thickBot="1" x14ac:dyDescent="0.3">
      <c r="C21" s="283" t="s">
        <v>38</v>
      </c>
      <c r="D21" s="300">
        <f>SUM(D9:D20)</f>
        <v>988</v>
      </c>
      <c r="E21" s="301">
        <f>SUM(E9:E20)</f>
        <v>893</v>
      </c>
      <c r="F21" s="348">
        <f t="shared" ref="F21" si="1">E21/D21-1</f>
        <v>-9.6153846153846145E-2</v>
      </c>
      <c r="G21" s="301">
        <f>SUM(G9:G20)</f>
        <v>827</v>
      </c>
      <c r="H21" s="348">
        <f>+G21/E21-1</f>
        <v>-7.3908174692049244E-2</v>
      </c>
      <c r="I21" s="301">
        <f>SUM(I9:I20)</f>
        <v>275</v>
      </c>
      <c r="J21" s="123">
        <f>I21/SUMIF(I9:I20,"&lt;&gt;"&amp;"",G9:G20)-1</f>
        <v>-3.5087719298245612E-2</v>
      </c>
    </row>
    <row r="22" spans="2:10" ht="18.95" customHeight="1" x14ac:dyDescent="0.25">
      <c r="C22" s="270" t="s">
        <v>46</v>
      </c>
    </row>
    <row r="23" spans="2:10" ht="18.95" customHeight="1" x14ac:dyDescent="0.25">
      <c r="C23" s="271" t="s">
        <v>91</v>
      </c>
    </row>
    <row r="24" spans="2:10" ht="15" customHeight="1" x14ac:dyDescent="0.25"/>
    <row r="25" spans="2:10" ht="15" customHeight="1" x14ac:dyDescent="0.25">
      <c r="E25" s="59"/>
      <c r="F25" s="59"/>
      <c r="G25" s="59"/>
      <c r="H25" s="59"/>
      <c r="I25" s="59"/>
      <c r="J25" s="59"/>
    </row>
    <row r="26" spans="2:10" ht="15" customHeight="1" x14ac:dyDescent="0.25">
      <c r="B26" s="60"/>
      <c r="E26" s="59"/>
      <c r="F26" s="59"/>
      <c r="G26" s="59"/>
      <c r="H26" s="59"/>
      <c r="I26" s="59"/>
      <c r="J26" s="59"/>
    </row>
    <row r="27" spans="2:10" ht="15" customHeight="1" x14ac:dyDescent="0.25">
      <c r="B27" s="59"/>
      <c r="C27" s="59"/>
      <c r="D27" s="59"/>
      <c r="E27" s="59"/>
      <c r="F27" s="59"/>
      <c r="G27" s="59"/>
      <c r="H27" s="59"/>
      <c r="I27" s="59"/>
      <c r="J27" s="59"/>
    </row>
    <row r="28" spans="2:10" ht="15" customHeight="1" x14ac:dyDescent="0.25">
      <c r="B28" s="59"/>
      <c r="C28" s="59"/>
      <c r="D28" s="59"/>
      <c r="E28" s="59"/>
      <c r="F28" s="59"/>
      <c r="G28" s="59"/>
      <c r="H28" s="59"/>
      <c r="I28" s="59"/>
      <c r="J28" s="59"/>
    </row>
    <row r="29" spans="2:10" ht="15" customHeight="1" x14ac:dyDescent="0.25">
      <c r="B29" s="59"/>
      <c r="C29" s="59"/>
      <c r="D29" s="59"/>
      <c r="E29" s="59"/>
      <c r="F29" s="59"/>
      <c r="G29" s="59"/>
      <c r="H29" s="59"/>
      <c r="I29" s="59"/>
      <c r="J29" s="59"/>
    </row>
    <row r="30" spans="2:10" ht="15" customHeight="1" x14ac:dyDescent="0.25">
      <c r="B30" s="59"/>
      <c r="C30" s="59"/>
      <c r="D30" s="59"/>
      <c r="E30" s="59"/>
      <c r="F30" s="59"/>
      <c r="G30" s="59"/>
      <c r="H30" s="59"/>
      <c r="I30" s="59"/>
      <c r="J30" s="59"/>
    </row>
    <row r="31" spans="2:10" ht="15" customHeight="1" x14ac:dyDescent="0.25">
      <c r="B31" s="59"/>
      <c r="C31" s="59"/>
      <c r="D31" s="59"/>
      <c r="E31" s="59"/>
      <c r="F31" s="59"/>
      <c r="G31" s="59"/>
      <c r="H31" s="59"/>
      <c r="I31" s="59"/>
      <c r="J31" s="59"/>
    </row>
    <row r="32" spans="2:10" ht="15" customHeight="1" x14ac:dyDescent="0.25">
      <c r="B32" s="59"/>
      <c r="C32" s="59"/>
      <c r="D32" s="59"/>
      <c r="E32" s="59"/>
      <c r="F32" s="59"/>
      <c r="G32" s="59"/>
      <c r="H32" s="59"/>
      <c r="I32" s="59"/>
      <c r="J32" s="59"/>
    </row>
    <row r="33" spans="1:11" ht="15" customHeight="1" x14ac:dyDescent="0.25">
      <c r="B33" s="59"/>
      <c r="C33" s="59"/>
      <c r="D33" s="59"/>
      <c r="E33" s="59"/>
      <c r="F33" s="59"/>
      <c r="G33" s="59"/>
      <c r="H33" s="59"/>
      <c r="I33" s="59"/>
      <c r="J33" s="59"/>
    </row>
    <row r="34" spans="1:11" ht="15" customHeight="1" x14ac:dyDescent="0.25">
      <c r="B34" s="59"/>
      <c r="C34" s="59"/>
      <c r="D34" s="59"/>
      <c r="E34" s="59"/>
      <c r="F34" s="59"/>
      <c r="G34" s="59"/>
      <c r="H34" s="59"/>
      <c r="I34" s="59"/>
      <c r="J34" s="59"/>
    </row>
    <row r="35" spans="1:11" ht="15" customHeight="1" x14ac:dyDescent="0.25">
      <c r="B35" s="59"/>
      <c r="C35" s="59"/>
      <c r="D35" s="59"/>
      <c r="E35" s="59"/>
      <c r="F35" s="59"/>
      <c r="G35" s="59"/>
      <c r="H35" s="59"/>
      <c r="I35" s="59"/>
      <c r="J35" s="59"/>
    </row>
    <row r="36" spans="1:11" ht="15" customHeight="1" x14ac:dyDescent="0.25">
      <c r="B36" s="59"/>
      <c r="C36" s="59"/>
      <c r="D36" s="59"/>
      <c r="E36" s="59"/>
      <c r="F36" s="59"/>
      <c r="G36" s="59"/>
      <c r="H36" s="59"/>
      <c r="I36" s="59"/>
      <c r="J36" s="59"/>
    </row>
    <row r="37" spans="1:11" ht="15" customHeight="1" x14ac:dyDescent="0.25">
      <c r="B37" s="59"/>
      <c r="C37" s="59"/>
      <c r="D37" s="59"/>
      <c r="E37" s="59"/>
      <c r="F37" s="59"/>
      <c r="G37" s="59"/>
      <c r="H37" s="59"/>
      <c r="I37" s="59"/>
      <c r="J37" s="59"/>
    </row>
    <row r="38" spans="1:11" ht="15" customHeight="1" x14ac:dyDescent="0.25">
      <c r="B38" s="59"/>
      <c r="C38" s="59"/>
      <c r="D38" s="59"/>
      <c r="E38" s="59"/>
      <c r="F38" s="59"/>
      <c r="G38" s="59"/>
      <c r="H38" s="59"/>
      <c r="I38" s="59"/>
      <c r="J38" s="59"/>
    </row>
    <row r="39" spans="1:11" ht="15" customHeight="1" x14ac:dyDescent="0.25">
      <c r="B39" s="59"/>
      <c r="C39" s="59"/>
      <c r="D39" s="59"/>
      <c r="E39" s="59"/>
      <c r="F39" s="59"/>
      <c r="G39" s="59"/>
      <c r="H39" s="59"/>
      <c r="I39" s="59"/>
      <c r="J39" s="59"/>
    </row>
    <row r="40" spans="1:11" ht="15" customHeight="1" x14ac:dyDescent="0.25">
      <c r="B40" s="59"/>
      <c r="C40" s="59"/>
      <c r="D40" s="59"/>
      <c r="E40" s="59"/>
      <c r="F40" s="59"/>
      <c r="G40" s="59"/>
      <c r="H40" s="59"/>
      <c r="I40" s="59"/>
      <c r="J40" s="59"/>
    </row>
    <row r="41" spans="1:11" ht="15" customHeight="1" x14ac:dyDescent="0.25">
      <c r="B41" s="59"/>
      <c r="C41" s="59"/>
      <c r="D41" s="59"/>
      <c r="E41" s="59"/>
      <c r="F41" s="59"/>
      <c r="G41" s="59"/>
      <c r="H41" s="59"/>
      <c r="I41" s="59"/>
      <c r="J41" s="59"/>
    </row>
    <row r="42" spans="1:11" ht="15" customHeight="1" x14ac:dyDescent="0.25">
      <c r="B42" s="59"/>
      <c r="C42" s="59"/>
      <c r="D42" s="59"/>
      <c r="E42" s="59"/>
      <c r="F42" s="59"/>
      <c r="G42" s="59"/>
      <c r="H42" s="59"/>
      <c r="I42" s="59"/>
      <c r="J42" s="59"/>
    </row>
    <row r="43" spans="1:11" ht="15" customHeight="1" x14ac:dyDescent="0.25">
      <c r="B43" s="59"/>
      <c r="C43" s="59"/>
      <c r="D43" s="59"/>
      <c r="E43" s="59"/>
      <c r="F43" s="59"/>
      <c r="G43" s="59"/>
      <c r="H43" s="59"/>
      <c r="I43" s="59"/>
      <c r="J43" s="59"/>
    </row>
    <row r="44" spans="1:11" ht="15" customHeight="1" x14ac:dyDescent="0.25"/>
    <row r="45" spans="1:11" ht="20.100000000000001" customHeight="1" x14ac:dyDescent="0.25"/>
    <row r="46" spans="1:11" ht="20.100000000000001" customHeight="1" x14ac:dyDescent="0.25"/>
    <row r="47" spans="1:11" ht="24" customHeight="1" x14ac:dyDescent="0.25"/>
    <row r="48" spans="1:11" ht="24" customHeight="1" x14ac:dyDescent="0.25">
      <c r="A48" s="66"/>
      <c r="B48" s="447" t="s">
        <v>164</v>
      </c>
      <c r="C48" s="447"/>
      <c r="D48" s="447"/>
      <c r="E48" s="447"/>
      <c r="F48" s="447"/>
      <c r="G48" s="447"/>
      <c r="H48" s="447"/>
      <c r="I48" s="447"/>
      <c r="J48" s="447"/>
      <c r="K48" s="288"/>
    </row>
    <row r="49" spans="1:11" ht="20.100000000000001" customHeight="1" x14ac:dyDescent="0.25">
      <c r="A49" s="66"/>
      <c r="B49" s="447"/>
      <c r="C49" s="447"/>
      <c r="D49" s="447"/>
      <c r="E49" s="447"/>
      <c r="F49" s="447"/>
      <c r="G49" s="447"/>
      <c r="H49" s="447"/>
      <c r="I49" s="447"/>
      <c r="J49" s="447"/>
      <c r="K49" s="288"/>
    </row>
    <row r="50" spans="1:11" ht="15" customHeight="1" thickBot="1" x14ac:dyDescent="0.3"/>
    <row r="51" spans="1:11" ht="20.100000000000001" customHeight="1" thickBot="1" x14ac:dyDescent="0.3">
      <c r="C51" s="59"/>
      <c r="D51" s="356" t="s">
        <v>33</v>
      </c>
      <c r="E51" s="456" t="s">
        <v>34</v>
      </c>
      <c r="F51" s="456"/>
      <c r="G51" s="457" t="s">
        <v>62</v>
      </c>
      <c r="H51" s="458"/>
      <c r="I51" s="457" t="s">
        <v>132</v>
      </c>
      <c r="J51" s="458"/>
    </row>
    <row r="52" spans="1:11" ht="28.5" customHeight="1" thickBot="1" x14ac:dyDescent="0.3">
      <c r="B52" s="59"/>
      <c r="C52" s="213"/>
      <c r="D52" s="357" t="s">
        <v>160</v>
      </c>
      <c r="E52" s="273" t="s">
        <v>160</v>
      </c>
      <c r="F52" s="274" t="s">
        <v>150</v>
      </c>
      <c r="G52" s="273" t="s">
        <v>160</v>
      </c>
      <c r="H52" s="274" t="s">
        <v>150</v>
      </c>
      <c r="I52" s="273" t="s">
        <v>160</v>
      </c>
      <c r="J52" s="274" t="s">
        <v>144</v>
      </c>
      <c r="K52" s="289"/>
    </row>
    <row r="53" spans="1:11" ht="18.95" customHeight="1" x14ac:dyDescent="0.25">
      <c r="B53" s="59"/>
      <c r="C53" s="284" t="s">
        <v>0</v>
      </c>
      <c r="D53" s="305">
        <v>51</v>
      </c>
      <c r="E53" s="306">
        <v>74</v>
      </c>
      <c r="F53" s="349">
        <v>0.4509803921568627</v>
      </c>
      <c r="G53" s="309">
        <v>57</v>
      </c>
      <c r="H53" s="352">
        <v>-0.22972972972972971</v>
      </c>
      <c r="I53" s="309">
        <v>30</v>
      </c>
      <c r="J53" s="346">
        <f t="shared" ref="J53:J64" si="2">IF(I53="","",I53/G53-1)</f>
        <v>-0.47368421052631582</v>
      </c>
    </row>
    <row r="54" spans="1:11" ht="18.95" customHeight="1" x14ac:dyDescent="0.25">
      <c r="C54" s="285" t="s">
        <v>1</v>
      </c>
      <c r="D54" s="296">
        <v>73</v>
      </c>
      <c r="E54" s="307">
        <v>56</v>
      </c>
      <c r="F54" s="350">
        <v>-0.23287671232876717</v>
      </c>
      <c r="G54" s="297">
        <v>52</v>
      </c>
      <c r="H54" s="346">
        <v>-7.1428571428571397E-2</v>
      </c>
      <c r="I54" s="297">
        <v>64</v>
      </c>
      <c r="J54" s="346">
        <f t="shared" si="2"/>
        <v>0.23076923076923084</v>
      </c>
    </row>
    <row r="55" spans="1:11" ht="18.95" customHeight="1" x14ac:dyDescent="0.25">
      <c r="C55" s="285" t="s">
        <v>2</v>
      </c>
      <c r="D55" s="296">
        <v>96</v>
      </c>
      <c r="E55" s="307">
        <v>41</v>
      </c>
      <c r="F55" s="350">
        <v>-0.57291666666666674</v>
      </c>
      <c r="G55" s="297">
        <v>77</v>
      </c>
      <c r="H55" s="346">
        <v>0.87804878048780477</v>
      </c>
      <c r="I55" s="297">
        <v>57</v>
      </c>
      <c r="J55" s="346">
        <f t="shared" si="2"/>
        <v>-0.25974025974025972</v>
      </c>
    </row>
    <row r="56" spans="1:11" ht="18.95" customHeight="1" x14ac:dyDescent="0.25">
      <c r="C56" s="285" t="s">
        <v>3</v>
      </c>
      <c r="D56" s="296">
        <v>98</v>
      </c>
      <c r="E56" s="307">
        <v>64</v>
      </c>
      <c r="F56" s="350">
        <v>-0.34693877551020413</v>
      </c>
      <c r="G56" s="297">
        <v>71</v>
      </c>
      <c r="H56" s="346">
        <v>0.109375</v>
      </c>
      <c r="I56" s="297">
        <v>70</v>
      </c>
      <c r="J56" s="346">
        <f t="shared" si="2"/>
        <v>-1.4084507042253502E-2</v>
      </c>
    </row>
    <row r="57" spans="1:11" ht="18.95" customHeight="1" x14ac:dyDescent="0.25">
      <c r="C57" s="285" t="s">
        <v>4</v>
      </c>
      <c r="D57" s="296">
        <v>74</v>
      </c>
      <c r="E57" s="307">
        <v>91</v>
      </c>
      <c r="F57" s="350">
        <v>0.22972972972972983</v>
      </c>
      <c r="G57" s="297">
        <v>68</v>
      </c>
      <c r="H57" s="346">
        <v>-0.25274725274725274</v>
      </c>
      <c r="I57" s="297"/>
      <c r="J57" s="346" t="str">
        <f t="shared" si="2"/>
        <v/>
      </c>
    </row>
    <row r="58" spans="1:11" ht="18.95" customHeight="1" x14ac:dyDescent="0.25">
      <c r="C58" s="285" t="s">
        <v>5</v>
      </c>
      <c r="D58" s="296">
        <v>63</v>
      </c>
      <c r="E58" s="307">
        <v>85</v>
      </c>
      <c r="F58" s="350">
        <v>0.3492063492063493</v>
      </c>
      <c r="G58" s="297">
        <v>67</v>
      </c>
      <c r="H58" s="346">
        <v>-0.21176470588235297</v>
      </c>
      <c r="I58" s="297"/>
      <c r="J58" s="346" t="str">
        <f t="shared" si="2"/>
        <v/>
      </c>
    </row>
    <row r="59" spans="1:11" ht="18.95" customHeight="1" x14ac:dyDescent="0.25">
      <c r="C59" s="285" t="s">
        <v>6</v>
      </c>
      <c r="D59" s="296">
        <v>88</v>
      </c>
      <c r="E59" s="307">
        <v>73</v>
      </c>
      <c r="F59" s="350">
        <v>-0.17045454545454541</v>
      </c>
      <c r="G59" s="297">
        <v>67</v>
      </c>
      <c r="H59" s="346">
        <v>-8.2191780821917804E-2</v>
      </c>
      <c r="I59" s="297"/>
      <c r="J59" s="346" t="str">
        <f t="shared" si="2"/>
        <v/>
      </c>
    </row>
    <row r="60" spans="1:11" ht="18.95" customHeight="1" x14ac:dyDescent="0.25">
      <c r="C60" s="285" t="s">
        <v>7</v>
      </c>
      <c r="D60" s="296">
        <v>67</v>
      </c>
      <c r="E60" s="307">
        <v>88</v>
      </c>
      <c r="F60" s="350">
        <v>0.31343283582089554</v>
      </c>
      <c r="G60" s="297">
        <v>53</v>
      </c>
      <c r="H60" s="346">
        <v>-0.39772727272727271</v>
      </c>
      <c r="I60" s="297"/>
      <c r="J60" s="346" t="str">
        <f t="shared" si="2"/>
        <v/>
      </c>
    </row>
    <row r="61" spans="1:11" ht="18.95" customHeight="1" x14ac:dyDescent="0.25">
      <c r="C61" s="285" t="s">
        <v>8</v>
      </c>
      <c r="D61" s="296">
        <v>56</v>
      </c>
      <c r="E61" s="307">
        <v>57</v>
      </c>
      <c r="F61" s="350">
        <v>1.7857142857142794E-2</v>
      </c>
      <c r="G61" s="297">
        <v>32</v>
      </c>
      <c r="H61" s="346">
        <v>-0.43859649122807021</v>
      </c>
      <c r="I61" s="297"/>
      <c r="J61" s="346" t="str">
        <f t="shared" si="2"/>
        <v/>
      </c>
    </row>
    <row r="62" spans="1:11" ht="18.95" customHeight="1" x14ac:dyDescent="0.25">
      <c r="C62" s="285" t="s">
        <v>9</v>
      </c>
      <c r="D62" s="296">
        <v>62</v>
      </c>
      <c r="E62" s="307">
        <v>67</v>
      </c>
      <c r="F62" s="350">
        <v>8.0645161290322509E-2</v>
      </c>
      <c r="G62" s="297">
        <v>51</v>
      </c>
      <c r="H62" s="346">
        <v>-0.23880597014925375</v>
      </c>
      <c r="I62" s="297"/>
      <c r="J62" s="346" t="str">
        <f t="shared" si="2"/>
        <v/>
      </c>
    </row>
    <row r="63" spans="1:11" ht="18.95" customHeight="1" x14ac:dyDescent="0.25">
      <c r="C63" s="285" t="s">
        <v>10</v>
      </c>
      <c r="D63" s="296">
        <v>99</v>
      </c>
      <c r="E63" s="307">
        <v>74</v>
      </c>
      <c r="F63" s="350">
        <v>-0.25252525252525249</v>
      </c>
      <c r="G63" s="297">
        <v>53</v>
      </c>
      <c r="H63" s="346">
        <v>-0.28378378378378377</v>
      </c>
      <c r="I63" s="297"/>
      <c r="J63" s="346" t="str">
        <f t="shared" si="2"/>
        <v/>
      </c>
    </row>
    <row r="64" spans="1:11" ht="18.95" customHeight="1" thickBot="1" x14ac:dyDescent="0.3">
      <c r="C64" s="286" t="s">
        <v>11</v>
      </c>
      <c r="D64" s="298">
        <v>69</v>
      </c>
      <c r="E64" s="308">
        <v>76</v>
      </c>
      <c r="F64" s="351">
        <v>0.10144927536231885</v>
      </c>
      <c r="G64" s="299">
        <v>47</v>
      </c>
      <c r="H64" s="347">
        <v>-0.38157894736842102</v>
      </c>
      <c r="I64" s="299"/>
      <c r="J64" s="347" t="str">
        <f t="shared" si="2"/>
        <v/>
      </c>
    </row>
    <row r="65" spans="3:10" ht="18.95" customHeight="1" thickBot="1" x14ac:dyDescent="0.3">
      <c r="C65" s="287" t="s">
        <v>38</v>
      </c>
      <c r="D65" s="300">
        <f>SUM(D53:D64)</f>
        <v>896</v>
      </c>
      <c r="E65" s="301">
        <f>SUM(E53:E64)</f>
        <v>846</v>
      </c>
      <c r="F65" s="123">
        <f t="shared" ref="F65" si="3">E65/D65-1</f>
        <v>-5.5803571428571397E-2</v>
      </c>
      <c r="G65" s="301">
        <f>SUM(G53:G64)</f>
        <v>695</v>
      </c>
      <c r="H65" s="123">
        <f t="shared" ref="H65" si="4">G65/E65-1</f>
        <v>-0.17848699763593379</v>
      </c>
      <c r="I65" s="301">
        <f>SUM(I53:I64)</f>
        <v>221</v>
      </c>
      <c r="J65" s="123">
        <f>I65/SUMIF(I53:I64,"&lt;&gt;"&amp;"",G53:G64)-1</f>
        <v>-0.1400778210116731</v>
      </c>
    </row>
    <row r="66" spans="3:10" ht="18.95" customHeight="1" x14ac:dyDescent="0.25">
      <c r="C66" s="270" t="s">
        <v>46</v>
      </c>
    </row>
    <row r="67" spans="3:10" ht="18.95" customHeight="1" x14ac:dyDescent="0.25">
      <c r="C67" s="271" t="s">
        <v>91</v>
      </c>
    </row>
    <row r="68" spans="3:10" ht="15" customHeight="1" x14ac:dyDescent="0.25"/>
    <row r="69" spans="3:10" ht="15" customHeight="1" x14ac:dyDescent="0.25"/>
    <row r="70" spans="3:10" ht="15" customHeight="1" x14ac:dyDescent="0.25"/>
    <row r="71" spans="3:10" ht="15" customHeight="1" x14ac:dyDescent="0.25"/>
    <row r="72" spans="3:10" ht="15" customHeight="1" x14ac:dyDescent="0.25"/>
    <row r="73" spans="3:10" ht="15" customHeight="1" x14ac:dyDescent="0.25"/>
    <row r="74" spans="3:10" ht="15" customHeight="1" x14ac:dyDescent="0.25"/>
    <row r="75" spans="3:10" ht="15" customHeight="1" x14ac:dyDescent="0.25"/>
    <row r="76" spans="3:10" ht="15" customHeight="1" x14ac:dyDescent="0.25"/>
    <row r="77" spans="3:10" ht="15" customHeight="1" x14ac:dyDescent="0.25"/>
    <row r="78" spans="3:10" ht="15" customHeight="1" x14ac:dyDescent="0.25"/>
    <row r="79" spans="3:10" ht="15" customHeight="1" x14ac:dyDescent="0.25"/>
    <row r="80" spans="3:1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8">
    <mergeCell ref="E51:F51"/>
    <mergeCell ref="G51:H51"/>
    <mergeCell ref="I51:J51"/>
    <mergeCell ref="B4:J5"/>
    <mergeCell ref="B48:J49"/>
    <mergeCell ref="E7:F7"/>
    <mergeCell ref="G7:H7"/>
    <mergeCell ref="I7:J7"/>
  </mergeCells>
  <conditionalFormatting sqref="F9:F21">
    <cfRule type="cellIs" dxfId="16" priority="13" operator="lessThan">
      <formula>0</formula>
    </cfRule>
  </conditionalFormatting>
  <conditionalFormatting sqref="H9:H21">
    <cfRule type="cellIs" dxfId="15" priority="12" operator="lessThan">
      <formula>0</formula>
    </cfRule>
  </conditionalFormatting>
  <conditionalFormatting sqref="J9:J20">
    <cfRule type="cellIs" dxfId="14" priority="11" operator="lessThan">
      <formula>0</formula>
    </cfRule>
  </conditionalFormatting>
  <conditionalFormatting sqref="F53:F64">
    <cfRule type="cellIs" dxfId="13" priority="10" operator="lessThan">
      <formula>0</formula>
    </cfRule>
  </conditionalFormatting>
  <conditionalFormatting sqref="H53:H64">
    <cfRule type="cellIs" dxfId="12" priority="9" operator="lessThan">
      <formula>0</formula>
    </cfRule>
  </conditionalFormatting>
  <conditionalFormatting sqref="J53:J64">
    <cfRule type="cellIs" dxfId="11" priority="8" operator="lessThan">
      <formula>0</formula>
    </cfRule>
  </conditionalFormatting>
  <conditionalFormatting sqref="J21">
    <cfRule type="cellIs" dxfId="10" priority="5" operator="lessThan">
      <formula>0</formula>
    </cfRule>
  </conditionalFormatting>
  <conditionalFormatting sqref="J65">
    <cfRule type="cellIs" dxfId="9" priority="3" operator="lessThan">
      <formula>0</formula>
    </cfRule>
  </conditionalFormatting>
  <conditionalFormatting sqref="H65">
    <cfRule type="cellIs" dxfId="8" priority="2" operator="lessThan">
      <formula>0</formula>
    </cfRule>
  </conditionalFormatting>
  <conditionalFormatting sqref="F65">
    <cfRule type="cellIs" dxfId="7" priority="1" operator="lessThan">
      <formula>0</formula>
    </cfRule>
  </conditionalFormatting>
  <pageMargins left="0.59055118110236227" right="0.39370078740157483" top="0.78740157480314965" bottom="0.74803149606299213" header="0.31496062992125984" footer="0.31496062992125984"/>
  <pageSetup paperSize="9" scale="90" fitToHeight="0" orientation="portrait" r:id="rId1"/>
  <rowBreaks count="1" manualBreakCount="1">
    <brk id="44" max="10" man="1"/>
  </rowBreaks>
  <ignoredErrors>
    <ignoredError sqref="H21 F21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S45"/>
  <sheetViews>
    <sheetView showGridLines="0" zoomScaleNormal="100" workbookViewId="0">
      <selection activeCell="O11" sqref="O11"/>
    </sheetView>
  </sheetViews>
  <sheetFormatPr baseColWidth="10" defaultRowHeight="15" x14ac:dyDescent="0.25"/>
  <cols>
    <col min="1" max="1" width="2.5703125" customWidth="1"/>
    <col min="2" max="2" width="10.7109375" customWidth="1"/>
    <col min="3" max="9" width="12" customWidth="1"/>
    <col min="10" max="10" width="2.5703125" customWidth="1"/>
    <col min="11" max="13" width="7.7109375" customWidth="1"/>
  </cols>
  <sheetData>
    <row r="1" spans="1:13" ht="20.100000000000001" customHeight="1" x14ac:dyDescent="0.25"/>
    <row r="2" spans="1:13" ht="20.100000000000001" customHeight="1" x14ac:dyDescent="0.25">
      <c r="E2" s="36"/>
    </row>
    <row r="3" spans="1:13" ht="20.100000000000001" customHeight="1" x14ac:dyDescent="0.25"/>
    <row r="4" spans="1:13" ht="20.100000000000001" customHeight="1" x14ac:dyDescent="0.25">
      <c r="A4" s="66"/>
      <c r="B4" s="461" t="s">
        <v>56</v>
      </c>
      <c r="C4" s="461"/>
      <c r="D4" s="461"/>
      <c r="E4" s="461"/>
      <c r="F4" s="461"/>
      <c r="G4" s="461"/>
      <c r="H4" s="461"/>
      <c r="I4" s="461"/>
      <c r="J4" s="311"/>
    </row>
    <row r="5" spans="1:13" ht="21.75" customHeight="1" x14ac:dyDescent="0.25">
      <c r="A5" s="311"/>
      <c r="B5" s="461"/>
      <c r="C5" s="461"/>
      <c r="D5" s="461"/>
      <c r="E5" s="461"/>
      <c r="F5" s="461"/>
      <c r="G5" s="461"/>
      <c r="H5" s="461"/>
      <c r="I5" s="461"/>
      <c r="J5" s="311"/>
    </row>
    <row r="6" spans="1:13" s="66" customFormat="1" ht="20.100000000000001" customHeight="1" thickBot="1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3" ht="21.75" customHeight="1" thickBot="1" x14ac:dyDescent="0.3">
      <c r="C7" s="104">
        <v>2021</v>
      </c>
      <c r="D7" s="459">
        <v>2022</v>
      </c>
      <c r="E7" s="460"/>
      <c r="F7" s="459">
        <v>2023</v>
      </c>
      <c r="G7" s="460"/>
      <c r="H7" s="459" t="s">
        <v>132</v>
      </c>
      <c r="I7" s="460"/>
    </row>
    <row r="8" spans="1:13" ht="24.75" customHeight="1" thickBot="1" x14ac:dyDescent="0.3">
      <c r="C8" s="312" t="s">
        <v>55</v>
      </c>
      <c r="D8" s="313" t="s">
        <v>55</v>
      </c>
      <c r="E8" s="314" t="s">
        <v>150</v>
      </c>
      <c r="F8" s="313" t="s">
        <v>55</v>
      </c>
      <c r="G8" s="314" t="s">
        <v>150</v>
      </c>
      <c r="H8" s="315" t="s">
        <v>55</v>
      </c>
      <c r="I8" s="314" t="s">
        <v>144</v>
      </c>
      <c r="M8" s="18"/>
    </row>
    <row r="9" spans="1:13" ht="19.5" customHeight="1" x14ac:dyDescent="0.25">
      <c r="B9" s="105" t="s">
        <v>0</v>
      </c>
      <c r="C9" s="316">
        <v>136</v>
      </c>
      <c r="D9" s="316">
        <v>103</v>
      </c>
      <c r="E9" s="149">
        <f>D9/C9-1</f>
        <v>-0.24264705882352944</v>
      </c>
      <c r="F9" s="316">
        <v>160</v>
      </c>
      <c r="G9" s="149">
        <f>F9/D9-1</f>
        <v>0.55339805825242716</v>
      </c>
      <c r="H9" s="320">
        <v>140</v>
      </c>
      <c r="I9" s="149">
        <f>H9/F9-1</f>
        <v>-0.125</v>
      </c>
    </row>
    <row r="10" spans="1:13" ht="19.5" customHeight="1" x14ac:dyDescent="0.25">
      <c r="B10" s="106" t="s">
        <v>1</v>
      </c>
      <c r="C10" s="316">
        <v>142</v>
      </c>
      <c r="D10" s="316">
        <v>121</v>
      </c>
      <c r="E10" s="149">
        <f t="shared" ref="E10:E21" si="0">D10/C10-1</f>
        <v>-0.147887323943662</v>
      </c>
      <c r="F10" s="316">
        <v>186</v>
      </c>
      <c r="G10" s="149">
        <f t="shared" ref="G10:G21" si="1">F10/D10-1</f>
        <v>0.53719008264462809</v>
      </c>
      <c r="H10" s="320">
        <v>173</v>
      </c>
      <c r="I10" s="149">
        <f t="shared" ref="I10:I20" si="2">IF(H10="","",H10/F10-1)</f>
        <v>-6.9892473118279619E-2</v>
      </c>
    </row>
    <row r="11" spans="1:13" ht="19.5" customHeight="1" x14ac:dyDescent="0.25">
      <c r="B11" s="106" t="s">
        <v>2</v>
      </c>
      <c r="C11" s="316">
        <v>209</v>
      </c>
      <c r="D11" s="316">
        <v>185</v>
      </c>
      <c r="E11" s="149">
        <f t="shared" si="0"/>
        <v>-0.11483253588516751</v>
      </c>
      <c r="F11" s="316">
        <v>196</v>
      </c>
      <c r="G11" s="149">
        <f t="shared" si="1"/>
        <v>5.9459459459459518E-2</v>
      </c>
      <c r="H11" s="320">
        <v>144</v>
      </c>
      <c r="I11" s="149">
        <f t="shared" si="2"/>
        <v>-0.26530612244897955</v>
      </c>
    </row>
    <row r="12" spans="1:13" ht="19.5" customHeight="1" x14ac:dyDescent="0.25">
      <c r="B12" s="106" t="s">
        <v>3</v>
      </c>
      <c r="C12" s="316">
        <v>155</v>
      </c>
      <c r="D12" s="316">
        <v>162</v>
      </c>
      <c r="E12" s="149">
        <f t="shared" si="0"/>
        <v>4.5161290322580649E-2</v>
      </c>
      <c r="F12" s="316">
        <v>161</v>
      </c>
      <c r="G12" s="149">
        <f t="shared" si="1"/>
        <v>-6.1728395061728669E-3</v>
      </c>
      <c r="H12" s="320">
        <v>103</v>
      </c>
      <c r="I12" s="149">
        <f t="shared" si="2"/>
        <v>-0.36024844720496896</v>
      </c>
    </row>
    <row r="13" spans="1:13" ht="19.5" customHeight="1" x14ac:dyDescent="0.25">
      <c r="B13" s="106" t="s">
        <v>4</v>
      </c>
      <c r="C13" s="316">
        <v>206</v>
      </c>
      <c r="D13" s="316">
        <v>166</v>
      </c>
      <c r="E13" s="149">
        <f t="shared" si="0"/>
        <v>-0.19417475728155342</v>
      </c>
      <c r="F13" s="316">
        <v>166</v>
      </c>
      <c r="G13" s="149">
        <f t="shared" si="1"/>
        <v>0</v>
      </c>
      <c r="H13" s="320"/>
      <c r="I13" s="149" t="str">
        <f t="shared" si="2"/>
        <v/>
      </c>
    </row>
    <row r="14" spans="1:13" ht="19.5" customHeight="1" x14ac:dyDescent="0.25">
      <c r="B14" s="106" t="s">
        <v>5</v>
      </c>
      <c r="C14" s="316">
        <v>175</v>
      </c>
      <c r="D14" s="316">
        <v>260</v>
      </c>
      <c r="E14" s="149">
        <f t="shared" si="0"/>
        <v>0.48571428571428577</v>
      </c>
      <c r="F14" s="316">
        <v>182</v>
      </c>
      <c r="G14" s="149">
        <f t="shared" si="1"/>
        <v>-0.30000000000000004</v>
      </c>
      <c r="H14" s="320"/>
      <c r="I14" s="149" t="str">
        <f t="shared" si="2"/>
        <v/>
      </c>
    </row>
    <row r="15" spans="1:13" ht="19.5" customHeight="1" x14ac:dyDescent="0.25">
      <c r="B15" s="106" t="s">
        <v>6</v>
      </c>
      <c r="C15" s="316">
        <v>190</v>
      </c>
      <c r="D15" s="316">
        <v>206</v>
      </c>
      <c r="E15" s="149">
        <f t="shared" si="0"/>
        <v>8.4210526315789513E-2</v>
      </c>
      <c r="F15" s="316">
        <v>190</v>
      </c>
      <c r="G15" s="149">
        <f t="shared" si="1"/>
        <v>-7.7669902912621325E-2</v>
      </c>
      <c r="H15" s="320"/>
      <c r="I15" s="149" t="str">
        <f t="shared" si="2"/>
        <v/>
      </c>
    </row>
    <row r="16" spans="1:13" ht="19.5" customHeight="1" x14ac:dyDescent="0.25">
      <c r="B16" s="106" t="s">
        <v>7</v>
      </c>
      <c r="C16" s="316">
        <v>163</v>
      </c>
      <c r="D16" s="316">
        <v>155</v>
      </c>
      <c r="E16" s="149">
        <f t="shared" si="0"/>
        <v>-4.9079754601227044E-2</v>
      </c>
      <c r="F16" s="316">
        <v>159</v>
      </c>
      <c r="G16" s="149">
        <f t="shared" si="1"/>
        <v>2.5806451612903292E-2</v>
      </c>
      <c r="H16" s="320"/>
      <c r="I16" s="149" t="str">
        <f t="shared" si="2"/>
        <v/>
      </c>
    </row>
    <row r="17" spans="1:19" ht="19.5" customHeight="1" x14ac:dyDescent="0.25">
      <c r="B17" s="106" t="s">
        <v>8</v>
      </c>
      <c r="C17" s="316">
        <v>155</v>
      </c>
      <c r="D17" s="316">
        <v>168</v>
      </c>
      <c r="E17" s="149">
        <f t="shared" si="0"/>
        <v>8.3870967741935587E-2</v>
      </c>
      <c r="F17" s="316">
        <v>117</v>
      </c>
      <c r="G17" s="149">
        <f t="shared" si="1"/>
        <v>-0.3035714285714286</v>
      </c>
      <c r="H17" s="320"/>
      <c r="I17" s="149" t="str">
        <f t="shared" si="2"/>
        <v/>
      </c>
    </row>
    <row r="18" spans="1:19" ht="19.5" customHeight="1" x14ac:dyDescent="0.25">
      <c r="B18" s="106" t="s">
        <v>9</v>
      </c>
      <c r="C18" s="316">
        <v>136</v>
      </c>
      <c r="D18" s="316">
        <v>198</v>
      </c>
      <c r="E18" s="149">
        <f t="shared" si="0"/>
        <v>0.45588235294117641</v>
      </c>
      <c r="F18" s="316">
        <v>169</v>
      </c>
      <c r="G18" s="149">
        <f t="shared" si="1"/>
        <v>-0.14646464646464652</v>
      </c>
      <c r="H18" s="320"/>
      <c r="I18" s="149" t="str">
        <f t="shared" si="2"/>
        <v/>
      </c>
    </row>
    <row r="19" spans="1:19" ht="19.5" customHeight="1" x14ac:dyDescent="0.25">
      <c r="B19" s="106" t="s">
        <v>10</v>
      </c>
      <c r="C19" s="316">
        <v>139</v>
      </c>
      <c r="D19" s="316">
        <v>145</v>
      </c>
      <c r="E19" s="149">
        <f t="shared" si="0"/>
        <v>4.3165467625899234E-2</v>
      </c>
      <c r="F19" s="316">
        <v>155</v>
      </c>
      <c r="G19" s="149">
        <f t="shared" si="1"/>
        <v>6.8965517241379226E-2</v>
      </c>
      <c r="H19" s="320"/>
      <c r="I19" s="149" t="str">
        <f t="shared" si="2"/>
        <v/>
      </c>
    </row>
    <row r="20" spans="1:19" ht="19.5" customHeight="1" thickBot="1" x14ac:dyDescent="0.3">
      <c r="B20" s="107" t="s">
        <v>11</v>
      </c>
      <c r="C20" s="317">
        <v>156</v>
      </c>
      <c r="D20" s="317">
        <v>174</v>
      </c>
      <c r="E20" s="151">
        <f t="shared" si="0"/>
        <v>0.11538461538461542</v>
      </c>
      <c r="F20" s="317">
        <v>142</v>
      </c>
      <c r="G20" s="151">
        <f t="shared" si="1"/>
        <v>-0.18390804597701149</v>
      </c>
      <c r="H20" s="321"/>
      <c r="I20" s="151" t="str">
        <f t="shared" si="2"/>
        <v/>
      </c>
    </row>
    <row r="21" spans="1:19" ht="19.5" customHeight="1" thickBot="1" x14ac:dyDescent="0.3">
      <c r="B21" s="218" t="s">
        <v>38</v>
      </c>
      <c r="C21" s="318">
        <f>SUM(C9:C20)</f>
        <v>1962</v>
      </c>
      <c r="D21" s="319">
        <f>SUM(D9:D20)</f>
        <v>2043</v>
      </c>
      <c r="E21" s="123">
        <f t="shared" si="0"/>
        <v>4.1284403669724856E-2</v>
      </c>
      <c r="F21" s="319">
        <f>SUM(F9:F20)</f>
        <v>1983</v>
      </c>
      <c r="G21" s="123">
        <f t="shared" si="1"/>
        <v>-2.9368575624082238E-2</v>
      </c>
      <c r="H21" s="319">
        <f>SUM(H9:H20)</f>
        <v>560</v>
      </c>
      <c r="I21" s="123">
        <f>H21/SUMIF(H9:H20,"&lt;&gt;"&amp;"",F9:F20)-1</f>
        <v>-0.20341394025604553</v>
      </c>
    </row>
    <row r="22" spans="1:19" ht="24" customHeight="1" x14ac:dyDescent="0.25">
      <c r="B22" s="304" t="s">
        <v>46</v>
      </c>
      <c r="F22" s="34"/>
      <c r="H22" s="34"/>
    </row>
    <row r="23" spans="1:19" ht="21" customHeight="1" x14ac:dyDescent="0.25">
      <c r="A23" s="61"/>
      <c r="B23" s="304" t="s">
        <v>47</v>
      </c>
    </row>
    <row r="24" spans="1:19" x14ac:dyDescent="0.25">
      <c r="A24" s="61"/>
    </row>
    <row r="26" spans="1:19" ht="20.25" x14ac:dyDescent="0.25">
      <c r="K26" s="62"/>
      <c r="M26" s="62"/>
      <c r="N26" s="62"/>
      <c r="O26" s="62"/>
      <c r="P26" s="62"/>
      <c r="Q26" s="62"/>
      <c r="R26" s="62"/>
    </row>
    <row r="27" spans="1:19" ht="20.25" x14ac:dyDescent="0.3">
      <c r="J27" s="63"/>
      <c r="K27" s="63"/>
      <c r="M27" s="63"/>
      <c r="N27" s="63"/>
      <c r="O27" s="63"/>
      <c r="P27" s="63"/>
      <c r="Q27" s="63"/>
      <c r="R27" s="63"/>
      <c r="S27" s="64"/>
    </row>
    <row r="45" spans="2:2" x14ac:dyDescent="0.25">
      <c r="B45" s="36"/>
    </row>
  </sheetData>
  <customSheetViews>
    <customSheetView guid="{29F239DC-BC5F-44E2-A25F-EB80EC96DB25}" showGridLines="0">
      <pageMargins left="0.62992125984251968" right="0.47244094488188981" top="0.6692913385826772" bottom="0.74803149606299213" header="0.31496062992125984" footer="0.31496062992125984"/>
      <pageSetup paperSize="9" scale="90" orientation="portrait" r:id="rId1"/>
    </customSheetView>
  </customSheetViews>
  <mergeCells count="4">
    <mergeCell ref="D7:E7"/>
    <mergeCell ref="F7:G7"/>
    <mergeCell ref="H7:I7"/>
    <mergeCell ref="B4:I5"/>
  </mergeCells>
  <conditionalFormatting sqref="E9:E21">
    <cfRule type="cellIs" dxfId="6" priority="12" operator="lessThan">
      <formula>0</formula>
    </cfRule>
  </conditionalFormatting>
  <conditionalFormatting sqref="G9:G21">
    <cfRule type="cellIs" dxfId="5" priority="6" operator="lessThan">
      <formula>0</formula>
    </cfRule>
  </conditionalFormatting>
  <conditionalFormatting sqref="I10:I20">
    <cfRule type="cellIs" dxfId="4" priority="5" operator="lessThan">
      <formula>0</formula>
    </cfRule>
  </conditionalFormatting>
  <conditionalFormatting sqref="I9">
    <cfRule type="cellIs" dxfId="3" priority="3" operator="lessThan">
      <formula>0</formula>
    </cfRule>
  </conditionalFormatting>
  <conditionalFormatting sqref="I21">
    <cfRule type="cellIs" dxfId="2" priority="1" operator="lessThan">
      <formula>0</formula>
    </cfRule>
  </conditionalFormatting>
  <pageMargins left="0.62992125984251968" right="0.47244094488188981" top="0.6692913385826772" bottom="0.74803149606299213" header="0.31496062992125984" footer="0.31496062992125984"/>
  <pageSetup paperSize="9" scale="9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D21"/>
  <sheetViews>
    <sheetView showGridLines="0" zoomScaleNormal="100" workbookViewId="0">
      <selection activeCell="D17" sqref="D17"/>
    </sheetView>
  </sheetViews>
  <sheetFormatPr baseColWidth="10" defaultRowHeight="15" x14ac:dyDescent="0.25"/>
  <cols>
    <col min="1" max="1" width="3.28515625" customWidth="1"/>
    <col min="2" max="2" width="27.85546875" customWidth="1"/>
    <col min="3" max="3" width="11.28515625" customWidth="1"/>
    <col min="4" max="4" width="69" customWidth="1"/>
    <col min="5" max="5" width="4.7109375" customWidth="1"/>
  </cols>
  <sheetData>
    <row r="1" spans="2:4" ht="20.100000000000001" customHeight="1" x14ac:dyDescent="0.25"/>
    <row r="2" spans="2:4" ht="20.100000000000001" customHeight="1" x14ac:dyDescent="0.25"/>
    <row r="3" spans="2:4" ht="24.75" customHeight="1" x14ac:dyDescent="0.25"/>
    <row r="4" spans="2:4" ht="20.100000000000001" customHeight="1" x14ac:dyDescent="0.25">
      <c r="B4" s="462" t="s">
        <v>92</v>
      </c>
      <c r="C4" s="462"/>
      <c r="D4" s="462"/>
    </row>
    <row r="5" spans="2:4" ht="20.100000000000001" customHeight="1" x14ac:dyDescent="0.25">
      <c r="B5" s="462"/>
      <c r="C5" s="462"/>
      <c r="D5" s="462"/>
    </row>
    <row r="6" spans="2:4" ht="20.100000000000001" customHeight="1" thickBot="1" x14ac:dyDescent="0.35">
      <c r="B6" s="163"/>
    </row>
    <row r="7" spans="2:4" ht="48" customHeight="1" x14ac:dyDescent="0.25">
      <c r="B7" s="339" t="s">
        <v>93</v>
      </c>
      <c r="C7" s="291" t="s">
        <v>136</v>
      </c>
      <c r="D7" s="340" t="s">
        <v>96</v>
      </c>
    </row>
    <row r="8" spans="2:4" ht="32.25" customHeight="1" x14ac:dyDescent="0.25">
      <c r="B8" s="290" t="s">
        <v>140</v>
      </c>
      <c r="C8" s="242"/>
      <c r="D8" s="243"/>
    </row>
    <row r="9" spans="2:4" ht="35.25" customHeight="1" x14ac:dyDescent="0.25">
      <c r="B9" s="237" t="s">
        <v>19</v>
      </c>
      <c r="C9" s="164" t="s">
        <v>94</v>
      </c>
      <c r="D9" s="238" t="s">
        <v>105</v>
      </c>
    </row>
    <row r="10" spans="2:4" ht="35.25" customHeight="1" x14ac:dyDescent="0.25">
      <c r="B10" s="237" t="s">
        <v>20</v>
      </c>
      <c r="C10" s="164" t="s">
        <v>94</v>
      </c>
      <c r="D10" s="238" t="s">
        <v>106</v>
      </c>
    </row>
    <row r="11" spans="2:4" ht="35.25" customHeight="1" x14ac:dyDescent="0.25">
      <c r="B11" s="237" t="s">
        <v>21</v>
      </c>
      <c r="C11" s="164" t="s">
        <v>94</v>
      </c>
      <c r="D11" s="238" t="s">
        <v>120</v>
      </c>
    </row>
    <row r="12" spans="2:4" ht="35.25" customHeight="1" x14ac:dyDescent="0.25">
      <c r="B12" s="237" t="s">
        <v>119</v>
      </c>
      <c r="C12" s="164" t="s">
        <v>94</v>
      </c>
      <c r="D12" s="238" t="s">
        <v>121</v>
      </c>
    </row>
    <row r="13" spans="2:4" ht="45" customHeight="1" x14ac:dyDescent="0.25">
      <c r="B13" s="237" t="s">
        <v>103</v>
      </c>
      <c r="C13" s="164" t="s">
        <v>94</v>
      </c>
      <c r="D13" s="238" t="s">
        <v>122</v>
      </c>
    </row>
    <row r="14" spans="2:4" ht="45" customHeight="1" x14ac:dyDescent="0.25">
      <c r="B14" s="237" t="s">
        <v>24</v>
      </c>
      <c r="C14" s="164" t="s">
        <v>94</v>
      </c>
      <c r="D14" s="238" t="s">
        <v>123</v>
      </c>
    </row>
    <row r="15" spans="2:4" ht="32.25" customHeight="1" x14ac:dyDescent="0.25">
      <c r="B15" s="463" t="s">
        <v>141</v>
      </c>
      <c r="C15" s="464"/>
      <c r="D15" s="465"/>
    </row>
    <row r="16" spans="2:4" ht="45" customHeight="1" x14ac:dyDescent="0.25">
      <c r="B16" s="237" t="s">
        <v>27</v>
      </c>
      <c r="C16" s="164" t="s">
        <v>95</v>
      </c>
      <c r="D16" s="238" t="s">
        <v>97</v>
      </c>
    </row>
    <row r="17" spans="2:4" ht="45" customHeight="1" x14ac:dyDescent="0.25">
      <c r="B17" s="237" t="s">
        <v>104</v>
      </c>
      <c r="C17" s="164" t="s">
        <v>95</v>
      </c>
      <c r="D17" s="238" t="s">
        <v>98</v>
      </c>
    </row>
    <row r="18" spans="2:4" ht="36" customHeight="1" x14ac:dyDescent="0.25">
      <c r="B18" s="237" t="s">
        <v>29</v>
      </c>
      <c r="C18" s="164" t="s">
        <v>95</v>
      </c>
      <c r="D18" s="238" t="s">
        <v>102</v>
      </c>
    </row>
    <row r="19" spans="2:4" ht="45.75" customHeight="1" x14ac:dyDescent="0.25">
      <c r="B19" s="237" t="s">
        <v>30</v>
      </c>
      <c r="C19" s="164" t="s">
        <v>95</v>
      </c>
      <c r="D19" s="238" t="s">
        <v>101</v>
      </c>
    </row>
    <row r="20" spans="2:4" ht="36" customHeight="1" x14ac:dyDescent="0.25">
      <c r="B20" s="237" t="s">
        <v>32</v>
      </c>
      <c r="C20" s="164" t="s">
        <v>95</v>
      </c>
      <c r="D20" s="238" t="s">
        <v>99</v>
      </c>
    </row>
    <row r="21" spans="2:4" ht="50.25" customHeight="1" thickBot="1" x14ac:dyDescent="0.3">
      <c r="B21" s="239" t="s">
        <v>63</v>
      </c>
      <c r="C21" s="240" t="s">
        <v>95</v>
      </c>
      <c r="D21" s="241" t="s">
        <v>100</v>
      </c>
    </row>
  </sheetData>
  <customSheetViews>
    <customSheetView guid="{29F239DC-BC5F-44E2-A25F-EB80EC96DB25}" showGridLines="0">
      <selection activeCell="H16" sqref="H16"/>
      <pageMargins left="0.52" right="0.32" top="0.74803149606299213" bottom="0.74803149606299213" header="0.31496062992125984" footer="0.31496062992125984"/>
      <pageSetup paperSize="9" scale="83" orientation="portrait" r:id="rId1"/>
    </customSheetView>
  </customSheetViews>
  <mergeCells count="2">
    <mergeCell ref="B4:D5"/>
    <mergeCell ref="B15:D15"/>
  </mergeCells>
  <pageMargins left="0.52" right="0.32" top="0.74803149606299213" bottom="0.74803149606299213" header="0.31496062992125984" footer="0.31496062992125984"/>
  <pageSetup paperSize="9" scale="83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363"/>
  <sheetViews>
    <sheetView zoomScaleNormal="100" workbookViewId="0">
      <selection activeCell="K23" sqref="K23"/>
    </sheetView>
  </sheetViews>
  <sheetFormatPr baseColWidth="10" defaultColWidth="11.42578125" defaultRowHeight="12.75" x14ac:dyDescent="0.2"/>
  <cols>
    <col min="1" max="1" width="12.7109375" style="4" customWidth="1"/>
    <col min="2" max="2" width="12.85546875" style="4" customWidth="1"/>
    <col min="3" max="3" width="21.5703125" style="4" bestFit="1" customWidth="1"/>
    <col min="4" max="4" width="9.140625" style="4" customWidth="1"/>
    <col min="5" max="5" width="6.28515625" style="4" customWidth="1"/>
    <col min="6" max="6" width="17.5703125" style="4" customWidth="1"/>
    <col min="7" max="7" width="20.42578125" style="4" customWidth="1"/>
    <col min="8" max="8" width="12.85546875" style="4" bestFit="1" customWidth="1"/>
    <col min="9" max="10" width="11.42578125" style="4"/>
    <col min="11" max="11" width="17.5703125" style="4" customWidth="1"/>
    <col min="12" max="12" width="20.42578125" style="4" customWidth="1"/>
    <col min="13" max="16384" width="11.42578125" style="4"/>
  </cols>
  <sheetData>
    <row r="1" spans="1:13" s="1" customFormat="1" ht="19.5" customHeight="1" x14ac:dyDescent="0.25">
      <c r="A1" s="466" t="s">
        <v>26</v>
      </c>
      <c r="B1" s="466"/>
      <c r="C1" s="466"/>
      <c r="D1" s="466"/>
      <c r="F1" s="16" t="s">
        <v>18</v>
      </c>
      <c r="G1" t="s">
        <v>184</v>
      </c>
      <c r="K1" s="16" t="s">
        <v>18</v>
      </c>
      <c r="L1" t="s">
        <v>184</v>
      </c>
      <c r="M1" s="159"/>
    </row>
    <row r="2" spans="1:13" s="2" customFormat="1" ht="16.5" thickBot="1" x14ac:dyDescent="0.3">
      <c r="A2" s="3"/>
      <c r="B2" s="3"/>
      <c r="C2" s="3"/>
      <c r="D2" s="3"/>
      <c r="K2"/>
      <c r="L2"/>
      <c r="M2" s="160"/>
    </row>
    <row r="3" spans="1:13" s="1" customFormat="1" ht="18.75" customHeight="1" thickBot="1" x14ac:dyDescent="0.3">
      <c r="A3" s="13" t="s">
        <v>13</v>
      </c>
      <c r="B3" s="14" t="s">
        <v>12</v>
      </c>
      <c r="C3" s="14" t="s">
        <v>18</v>
      </c>
      <c r="D3" s="15" t="s">
        <v>14</v>
      </c>
      <c r="E3" s="467" t="s">
        <v>90</v>
      </c>
      <c r="F3" s="16" t="s">
        <v>15</v>
      </c>
      <c r="G3" t="s">
        <v>17</v>
      </c>
      <c r="H3"/>
      <c r="K3" s="16" t="s">
        <v>15</v>
      </c>
      <c r="L3" t="s">
        <v>17</v>
      </c>
      <c r="M3" s="160"/>
    </row>
    <row r="4" spans="1:13" s="1" customFormat="1" ht="15" x14ac:dyDescent="0.25">
      <c r="A4" s="9">
        <v>2009</v>
      </c>
      <c r="B4" s="23" t="s">
        <v>25</v>
      </c>
      <c r="C4" s="5" t="s">
        <v>19</v>
      </c>
      <c r="D4" s="109">
        <v>3803</v>
      </c>
      <c r="E4" s="467"/>
      <c r="F4" s="17">
        <v>2009</v>
      </c>
      <c r="G4" s="34">
        <v>66635</v>
      </c>
      <c r="H4"/>
      <c r="K4" s="162">
        <v>2021</v>
      </c>
      <c r="L4" s="34">
        <v>81300</v>
      </c>
      <c r="M4" s="160"/>
    </row>
    <row r="5" spans="1:13" s="1" customFormat="1" ht="15" x14ac:dyDescent="0.25">
      <c r="A5" s="9">
        <v>2010</v>
      </c>
      <c r="B5" s="23" t="s">
        <v>25</v>
      </c>
      <c r="C5" s="5" t="s">
        <v>19</v>
      </c>
      <c r="D5" s="109">
        <v>3780</v>
      </c>
      <c r="E5" s="467"/>
      <c r="F5" s="17">
        <v>2010</v>
      </c>
      <c r="G5" s="34">
        <v>69153</v>
      </c>
      <c r="H5"/>
      <c r="K5" s="18" t="s">
        <v>0</v>
      </c>
      <c r="L5" s="34">
        <v>5991</v>
      </c>
      <c r="M5" s="160"/>
    </row>
    <row r="6" spans="1:13" s="1" customFormat="1" ht="15" x14ac:dyDescent="0.25">
      <c r="A6" s="9">
        <v>2011</v>
      </c>
      <c r="B6" s="23" t="s">
        <v>25</v>
      </c>
      <c r="C6" s="5" t="s">
        <v>19</v>
      </c>
      <c r="D6" s="109">
        <v>3626</v>
      </c>
      <c r="E6" s="467"/>
      <c r="F6" s="17">
        <v>2011</v>
      </c>
      <c r="G6" s="34">
        <v>73996</v>
      </c>
      <c r="H6"/>
      <c r="K6" s="18" t="s">
        <v>1</v>
      </c>
      <c r="L6" s="34">
        <v>7965</v>
      </c>
      <c r="M6" s="160"/>
    </row>
    <row r="7" spans="1:13" s="1" customFormat="1" ht="15" x14ac:dyDescent="0.25">
      <c r="A7" s="9">
        <v>2012</v>
      </c>
      <c r="B7" s="23" t="s">
        <v>25</v>
      </c>
      <c r="C7" s="5" t="s">
        <v>19</v>
      </c>
      <c r="D7" s="109">
        <v>3475</v>
      </c>
      <c r="E7" s="467"/>
      <c r="F7" s="17">
        <v>2012</v>
      </c>
      <c r="G7" s="34">
        <v>72461</v>
      </c>
      <c r="H7"/>
      <c r="K7" s="18" t="s">
        <v>2</v>
      </c>
      <c r="L7" s="34">
        <v>9012</v>
      </c>
      <c r="M7" s="160"/>
    </row>
    <row r="8" spans="1:13" s="1" customFormat="1" ht="15" x14ac:dyDescent="0.25">
      <c r="A8" s="9">
        <v>2013</v>
      </c>
      <c r="B8" s="23" t="s">
        <v>25</v>
      </c>
      <c r="C8" s="5" t="s">
        <v>19</v>
      </c>
      <c r="D8" s="109">
        <v>3244</v>
      </c>
      <c r="E8" s="467"/>
      <c r="F8" s="17">
        <v>2013</v>
      </c>
      <c r="G8" s="34">
        <v>76633</v>
      </c>
      <c r="H8"/>
      <c r="K8" s="18" t="s">
        <v>3</v>
      </c>
      <c r="L8" s="34">
        <v>7489</v>
      </c>
      <c r="M8" s="160"/>
    </row>
    <row r="9" spans="1:13" s="1" customFormat="1" ht="15" x14ac:dyDescent="0.25">
      <c r="A9" s="9">
        <v>2014</v>
      </c>
      <c r="B9" s="23" t="s">
        <v>25</v>
      </c>
      <c r="C9" s="5" t="s">
        <v>19</v>
      </c>
      <c r="D9" s="109">
        <v>3178</v>
      </c>
      <c r="E9" s="467"/>
      <c r="F9" s="17">
        <v>2014</v>
      </c>
      <c r="G9" s="34">
        <v>80994</v>
      </c>
      <c r="H9"/>
      <c r="K9" s="18" t="s">
        <v>4</v>
      </c>
      <c r="L9" s="34">
        <v>7384</v>
      </c>
      <c r="M9" s="160"/>
    </row>
    <row r="10" spans="1:13" s="1" customFormat="1" ht="15" x14ac:dyDescent="0.25">
      <c r="A10" s="9">
        <v>2015</v>
      </c>
      <c r="B10" s="23" t="s">
        <v>25</v>
      </c>
      <c r="C10" s="5" t="s">
        <v>19</v>
      </c>
      <c r="D10" s="109">
        <v>3020</v>
      </c>
      <c r="E10" s="467"/>
      <c r="F10" s="17">
        <v>2015</v>
      </c>
      <c r="G10" s="34">
        <v>81072</v>
      </c>
      <c r="H10"/>
      <c r="K10" s="18" t="s">
        <v>5</v>
      </c>
      <c r="L10" s="34">
        <v>7382</v>
      </c>
      <c r="M10" s="160"/>
    </row>
    <row r="11" spans="1:13" s="1" customFormat="1" ht="15" x14ac:dyDescent="0.25">
      <c r="A11" s="9">
        <v>2016</v>
      </c>
      <c r="B11" s="23" t="s">
        <v>25</v>
      </c>
      <c r="C11" s="5" t="s">
        <v>19</v>
      </c>
      <c r="D11" s="109">
        <v>2922</v>
      </c>
      <c r="E11" s="467"/>
      <c r="F11" s="17">
        <v>2016</v>
      </c>
      <c r="G11" s="34">
        <v>82887</v>
      </c>
      <c r="H11"/>
      <c r="K11" s="18" t="s">
        <v>6</v>
      </c>
      <c r="L11" s="34">
        <v>6791</v>
      </c>
      <c r="M11" s="160"/>
    </row>
    <row r="12" spans="1:13" s="1" customFormat="1" ht="15" x14ac:dyDescent="0.25">
      <c r="A12" s="9">
        <v>2017</v>
      </c>
      <c r="B12" s="23" t="s">
        <v>25</v>
      </c>
      <c r="C12" s="5" t="s">
        <v>19</v>
      </c>
      <c r="D12" s="109">
        <v>2343</v>
      </c>
      <c r="E12" s="467"/>
      <c r="F12" s="17">
        <v>2017</v>
      </c>
      <c r="G12" s="34">
        <v>88409</v>
      </c>
      <c r="H12"/>
      <c r="K12" s="18" t="s">
        <v>7</v>
      </c>
      <c r="L12" s="34">
        <v>4170</v>
      </c>
      <c r="M12" s="160"/>
    </row>
    <row r="13" spans="1:13" s="1" customFormat="1" ht="15" x14ac:dyDescent="0.25">
      <c r="A13" s="9">
        <v>2018</v>
      </c>
      <c r="B13" s="23" t="s">
        <v>25</v>
      </c>
      <c r="C13" s="5" t="s">
        <v>19</v>
      </c>
      <c r="D13" s="109">
        <v>1674</v>
      </c>
      <c r="E13" s="467"/>
      <c r="F13" s="17">
        <v>2018</v>
      </c>
      <c r="G13" s="34">
        <v>87276</v>
      </c>
      <c r="H13"/>
      <c r="K13" s="18" t="s">
        <v>8</v>
      </c>
      <c r="L13" s="34">
        <v>5777</v>
      </c>
      <c r="M13" s="160"/>
    </row>
    <row r="14" spans="1:13" s="1" customFormat="1" ht="15" x14ac:dyDescent="0.25">
      <c r="A14" s="9">
        <v>2019</v>
      </c>
      <c r="B14" s="23" t="s">
        <v>25</v>
      </c>
      <c r="C14" s="5" t="s">
        <v>19</v>
      </c>
      <c r="D14" s="109">
        <v>1447</v>
      </c>
      <c r="E14" s="467"/>
      <c r="F14" s="17">
        <v>2019</v>
      </c>
      <c r="G14" s="34">
        <v>82287</v>
      </c>
      <c r="H14"/>
      <c r="K14" s="18" t="s">
        <v>9</v>
      </c>
      <c r="L14" s="34">
        <v>6590</v>
      </c>
      <c r="M14" s="160"/>
    </row>
    <row r="15" spans="1:13" s="1" customFormat="1" ht="15.75" thickBot="1" x14ac:dyDescent="0.3">
      <c r="A15" s="225">
        <v>2020</v>
      </c>
      <c r="B15" s="27" t="s">
        <v>25</v>
      </c>
      <c r="C15" s="22" t="s">
        <v>19</v>
      </c>
      <c r="D15" s="145">
        <v>1555</v>
      </c>
      <c r="E15" s="467"/>
      <c r="F15" s="17">
        <v>2020</v>
      </c>
      <c r="G15" s="34">
        <v>80614</v>
      </c>
      <c r="H15"/>
      <c r="K15" s="18" t="s">
        <v>10</v>
      </c>
      <c r="L15" s="34">
        <v>6978</v>
      </c>
      <c r="M15" s="160"/>
    </row>
    <row r="16" spans="1:13" s="2" customFormat="1" ht="15" x14ac:dyDescent="0.25">
      <c r="A16" s="223">
        <v>2009</v>
      </c>
      <c r="B16" s="24" t="s">
        <v>25</v>
      </c>
      <c r="C16" s="7" t="s">
        <v>20</v>
      </c>
      <c r="D16" s="110">
        <v>2560</v>
      </c>
      <c r="E16" s="467"/>
      <c r="F16" s="17">
        <v>2021</v>
      </c>
      <c r="G16" s="34">
        <v>81300</v>
      </c>
      <c r="H16"/>
      <c r="K16" s="18" t="s">
        <v>11</v>
      </c>
      <c r="L16" s="34">
        <v>5771</v>
      </c>
      <c r="M16" s="160"/>
    </row>
    <row r="17" spans="1:13" ht="15" x14ac:dyDescent="0.25">
      <c r="A17" s="9">
        <v>2010</v>
      </c>
      <c r="B17" s="23" t="s">
        <v>25</v>
      </c>
      <c r="C17" s="5" t="s">
        <v>20</v>
      </c>
      <c r="D17" s="109">
        <v>2640</v>
      </c>
      <c r="E17" s="467"/>
      <c r="F17" s="17">
        <v>2022</v>
      </c>
      <c r="G17" s="34">
        <v>72548</v>
      </c>
      <c r="H17"/>
      <c r="K17" s="162">
        <v>2022</v>
      </c>
      <c r="L17" s="34">
        <v>72548</v>
      </c>
      <c r="M17" s="160"/>
    </row>
    <row r="18" spans="1:13" ht="15" x14ac:dyDescent="0.25">
      <c r="A18" s="9">
        <v>2011</v>
      </c>
      <c r="B18" s="23" t="s">
        <v>25</v>
      </c>
      <c r="C18" s="5" t="s">
        <v>20</v>
      </c>
      <c r="D18" s="109">
        <v>2598</v>
      </c>
      <c r="E18" s="467"/>
      <c r="F18" s="17">
        <v>2023</v>
      </c>
      <c r="G18" s="34">
        <v>82749</v>
      </c>
      <c r="H18"/>
      <c r="K18" s="18" t="s">
        <v>0</v>
      </c>
      <c r="L18" s="34">
        <v>5228</v>
      </c>
      <c r="M18" s="161"/>
    </row>
    <row r="19" spans="1:13" ht="15" x14ac:dyDescent="0.25">
      <c r="A19" s="9">
        <v>2012</v>
      </c>
      <c r="B19" s="23" t="s">
        <v>25</v>
      </c>
      <c r="C19" s="5" t="s">
        <v>20</v>
      </c>
      <c r="D19" s="109">
        <v>2539</v>
      </c>
      <c r="E19" s="467"/>
      <c r="F19" s="17">
        <v>2024</v>
      </c>
      <c r="G19" s="34">
        <v>29714</v>
      </c>
      <c r="H19"/>
      <c r="K19" s="18" t="s">
        <v>1</v>
      </c>
      <c r="L19" s="34">
        <v>7084</v>
      </c>
      <c r="M19"/>
    </row>
    <row r="20" spans="1:13" ht="15" x14ac:dyDescent="0.25">
      <c r="A20" s="9">
        <v>2013</v>
      </c>
      <c r="B20" s="23" t="s">
        <v>25</v>
      </c>
      <c r="C20" s="5" t="s">
        <v>20</v>
      </c>
      <c r="D20" s="109">
        <v>2648</v>
      </c>
      <c r="E20" s="467"/>
      <c r="F20" s="17" t="s">
        <v>16</v>
      </c>
      <c r="G20" s="34">
        <v>1208728</v>
      </c>
      <c r="H20"/>
      <c r="K20" s="18" t="s">
        <v>2</v>
      </c>
      <c r="L20" s="34">
        <v>7613</v>
      </c>
      <c r="M20"/>
    </row>
    <row r="21" spans="1:13" ht="15" x14ac:dyDescent="0.25">
      <c r="A21" s="9">
        <v>2014</v>
      </c>
      <c r="B21" s="23" t="s">
        <v>25</v>
      </c>
      <c r="C21" s="5" t="s">
        <v>20</v>
      </c>
      <c r="D21" s="109">
        <v>2712</v>
      </c>
      <c r="E21" s="467"/>
      <c r="F21"/>
      <c r="G21"/>
      <c r="K21" s="18" t="s">
        <v>3</v>
      </c>
      <c r="L21" s="34">
        <v>5026</v>
      </c>
    </row>
    <row r="22" spans="1:13" ht="15" x14ac:dyDescent="0.25">
      <c r="A22" s="9">
        <v>2015</v>
      </c>
      <c r="B22" s="23" t="s">
        <v>25</v>
      </c>
      <c r="C22" s="5" t="s">
        <v>20</v>
      </c>
      <c r="D22" s="109">
        <v>2354</v>
      </c>
      <c r="E22" s="467"/>
      <c r="F22"/>
      <c r="G22"/>
      <c r="K22" s="18" t="s">
        <v>4</v>
      </c>
      <c r="L22" s="34">
        <v>6527</v>
      </c>
    </row>
    <row r="23" spans="1:13" ht="15" x14ac:dyDescent="0.25">
      <c r="A23" s="9">
        <v>2016</v>
      </c>
      <c r="B23" s="23" t="s">
        <v>25</v>
      </c>
      <c r="C23" s="5" t="s">
        <v>20</v>
      </c>
      <c r="D23" s="109">
        <v>2439</v>
      </c>
      <c r="E23" s="467"/>
      <c r="F23"/>
      <c r="G23"/>
      <c r="K23" s="18" t="s">
        <v>5</v>
      </c>
      <c r="L23" s="34">
        <v>6100</v>
      </c>
    </row>
    <row r="24" spans="1:13" ht="15" x14ac:dyDescent="0.25">
      <c r="A24" s="9">
        <v>2017</v>
      </c>
      <c r="B24" s="23" t="s">
        <v>25</v>
      </c>
      <c r="C24" s="5" t="s">
        <v>20</v>
      </c>
      <c r="D24" s="109">
        <v>2465</v>
      </c>
      <c r="E24" s="467"/>
      <c r="F24"/>
      <c r="G24"/>
      <c r="K24" s="18" t="s">
        <v>6</v>
      </c>
      <c r="L24" s="34">
        <v>5598</v>
      </c>
    </row>
    <row r="25" spans="1:13" ht="15" x14ac:dyDescent="0.25">
      <c r="A25" s="9">
        <v>2018</v>
      </c>
      <c r="B25" s="23" t="s">
        <v>25</v>
      </c>
      <c r="C25" s="5" t="s">
        <v>20</v>
      </c>
      <c r="D25" s="109">
        <v>2731</v>
      </c>
      <c r="E25" s="467"/>
      <c r="F25"/>
      <c r="G25"/>
      <c r="K25" s="18" t="s">
        <v>7</v>
      </c>
      <c r="L25" s="34">
        <v>4007</v>
      </c>
    </row>
    <row r="26" spans="1:13" ht="15" x14ac:dyDescent="0.25">
      <c r="A26" s="9">
        <v>2019</v>
      </c>
      <c r="B26" s="23" t="s">
        <v>25</v>
      </c>
      <c r="C26" s="5" t="s">
        <v>20</v>
      </c>
      <c r="D26" s="109">
        <v>2757</v>
      </c>
      <c r="E26" s="467"/>
      <c r="F26"/>
      <c r="G26"/>
      <c r="K26" s="18" t="s">
        <v>8</v>
      </c>
      <c r="L26" s="34">
        <v>5969</v>
      </c>
    </row>
    <row r="27" spans="1:13" ht="15.75" thickBot="1" x14ac:dyDescent="0.3">
      <c r="A27" s="225">
        <v>2020</v>
      </c>
      <c r="B27" s="25" t="s">
        <v>25</v>
      </c>
      <c r="C27" s="11" t="s">
        <v>20</v>
      </c>
      <c r="D27" s="147">
        <v>3448</v>
      </c>
      <c r="E27" s="467"/>
      <c r="F27"/>
      <c r="G27"/>
      <c r="K27" s="18" t="s">
        <v>9</v>
      </c>
      <c r="L27" s="34">
        <v>6589</v>
      </c>
    </row>
    <row r="28" spans="1:13" ht="15" x14ac:dyDescent="0.25">
      <c r="A28" s="223">
        <v>2009</v>
      </c>
      <c r="B28" s="24" t="s">
        <v>25</v>
      </c>
      <c r="C28" s="7" t="s">
        <v>21</v>
      </c>
      <c r="D28" s="110">
        <v>42437</v>
      </c>
      <c r="F28"/>
      <c r="G28"/>
      <c r="K28" s="18" t="s">
        <v>10</v>
      </c>
      <c r="L28" s="34">
        <v>6889</v>
      </c>
    </row>
    <row r="29" spans="1:13" ht="15" x14ac:dyDescent="0.25">
      <c r="A29" s="9">
        <v>2010</v>
      </c>
      <c r="B29" s="23" t="s">
        <v>25</v>
      </c>
      <c r="C29" s="5" t="s">
        <v>21</v>
      </c>
      <c r="D29" s="109">
        <v>43364</v>
      </c>
      <c r="F29"/>
      <c r="G29"/>
      <c r="K29" s="18" t="s">
        <v>11</v>
      </c>
      <c r="L29" s="34">
        <v>5918</v>
      </c>
    </row>
    <row r="30" spans="1:13" ht="15" x14ac:dyDescent="0.25">
      <c r="A30" s="9">
        <v>2011</v>
      </c>
      <c r="B30" s="23" t="s">
        <v>25</v>
      </c>
      <c r="C30" s="5" t="s">
        <v>21</v>
      </c>
      <c r="D30" s="109">
        <v>44116</v>
      </c>
      <c r="F30"/>
      <c r="G30"/>
      <c r="K30" s="162">
        <v>2023</v>
      </c>
      <c r="L30" s="34">
        <v>82749</v>
      </c>
    </row>
    <row r="31" spans="1:13" ht="15" x14ac:dyDescent="0.25">
      <c r="A31" s="9">
        <v>2012</v>
      </c>
      <c r="B31" s="23" t="s">
        <v>25</v>
      </c>
      <c r="C31" s="5" t="s">
        <v>21</v>
      </c>
      <c r="D31" s="109">
        <v>44029</v>
      </c>
      <c r="F31"/>
      <c r="G31"/>
      <c r="K31" s="18" t="s">
        <v>0</v>
      </c>
      <c r="L31" s="34">
        <v>5893</v>
      </c>
    </row>
    <row r="32" spans="1:13" ht="15" x14ac:dyDescent="0.25">
      <c r="A32" s="9">
        <v>2013</v>
      </c>
      <c r="B32" s="23" t="s">
        <v>25</v>
      </c>
      <c r="C32" s="5" t="s">
        <v>21</v>
      </c>
      <c r="D32" s="109">
        <v>46904</v>
      </c>
      <c r="F32"/>
      <c r="G32"/>
      <c r="K32" s="18" t="s">
        <v>1</v>
      </c>
      <c r="L32" s="34">
        <v>7015</v>
      </c>
    </row>
    <row r="33" spans="1:12" ht="15" x14ac:dyDescent="0.25">
      <c r="A33" s="9">
        <v>2014</v>
      </c>
      <c r="B33" s="23" t="s">
        <v>25</v>
      </c>
      <c r="C33" s="5" t="s">
        <v>21</v>
      </c>
      <c r="D33" s="109">
        <v>50057</v>
      </c>
      <c r="F33"/>
      <c r="G33"/>
      <c r="K33" s="18" t="s">
        <v>2</v>
      </c>
      <c r="L33" s="34">
        <v>8434</v>
      </c>
    </row>
    <row r="34" spans="1:12" ht="15" x14ac:dyDescent="0.25">
      <c r="A34" s="9">
        <v>2015</v>
      </c>
      <c r="B34" s="23" t="s">
        <v>25</v>
      </c>
      <c r="C34" s="5" t="s">
        <v>21</v>
      </c>
      <c r="D34" s="109">
        <v>50715</v>
      </c>
      <c r="F34"/>
      <c r="G34"/>
      <c r="K34" s="18" t="s">
        <v>3</v>
      </c>
      <c r="L34" s="34">
        <v>5520</v>
      </c>
    </row>
    <row r="35" spans="1:12" ht="15" x14ac:dyDescent="0.25">
      <c r="A35" s="9">
        <v>2016</v>
      </c>
      <c r="B35" s="23" t="s">
        <v>25</v>
      </c>
      <c r="C35" s="5" t="s">
        <v>21</v>
      </c>
      <c r="D35" s="109">
        <v>52103</v>
      </c>
      <c r="F35"/>
      <c r="G35"/>
      <c r="K35" s="18" t="s">
        <v>4</v>
      </c>
      <c r="L35" s="34">
        <v>7678</v>
      </c>
    </row>
    <row r="36" spans="1:12" ht="15" x14ac:dyDescent="0.25">
      <c r="A36" s="9">
        <v>2017</v>
      </c>
      <c r="B36" s="23" t="s">
        <v>25</v>
      </c>
      <c r="C36" s="5" t="s">
        <v>21</v>
      </c>
      <c r="D36" s="109">
        <v>52041</v>
      </c>
      <c r="F36"/>
      <c r="G36"/>
      <c r="K36" s="18" t="s">
        <v>5</v>
      </c>
      <c r="L36" s="34">
        <v>6913</v>
      </c>
    </row>
    <row r="37" spans="1:12" ht="15" x14ac:dyDescent="0.25">
      <c r="A37" s="9">
        <v>2018</v>
      </c>
      <c r="B37" s="23" t="s">
        <v>25</v>
      </c>
      <c r="C37" s="5" t="s">
        <v>21</v>
      </c>
      <c r="D37" s="109">
        <v>52287</v>
      </c>
      <c r="F37"/>
      <c r="G37"/>
      <c r="K37" s="18" t="s">
        <v>6</v>
      </c>
      <c r="L37" s="34">
        <v>7434</v>
      </c>
    </row>
    <row r="38" spans="1:12" ht="15" x14ac:dyDescent="0.25">
      <c r="A38" s="9">
        <v>2019</v>
      </c>
      <c r="B38" s="23" t="s">
        <v>25</v>
      </c>
      <c r="C38" s="5" t="s">
        <v>21</v>
      </c>
      <c r="D38" s="109">
        <v>50693</v>
      </c>
      <c r="F38"/>
      <c r="G38"/>
      <c r="K38" s="18" t="s">
        <v>7</v>
      </c>
      <c r="L38" s="34">
        <v>5294</v>
      </c>
    </row>
    <row r="39" spans="1:12" ht="15.75" thickBot="1" x14ac:dyDescent="0.3">
      <c r="A39" s="225">
        <v>2020</v>
      </c>
      <c r="B39" s="25" t="s">
        <v>25</v>
      </c>
      <c r="C39" s="11" t="s">
        <v>21</v>
      </c>
      <c r="D39" s="147">
        <v>51120</v>
      </c>
      <c r="F39"/>
      <c r="G39"/>
      <c r="K39" s="18" t="s">
        <v>8</v>
      </c>
      <c r="L39" s="34">
        <v>7093</v>
      </c>
    </row>
    <row r="40" spans="1:12" ht="15" x14ac:dyDescent="0.25">
      <c r="A40" s="223">
        <v>2009</v>
      </c>
      <c r="B40" s="24" t="s">
        <v>25</v>
      </c>
      <c r="C40" s="7" t="s">
        <v>22</v>
      </c>
      <c r="D40" s="110">
        <v>4694</v>
      </c>
      <c r="F40"/>
      <c r="G40"/>
      <c r="K40" s="18" t="s">
        <v>9</v>
      </c>
      <c r="L40" s="34">
        <v>7439</v>
      </c>
    </row>
    <row r="41" spans="1:12" ht="15" x14ac:dyDescent="0.25">
      <c r="A41" s="9">
        <v>2010</v>
      </c>
      <c r="B41" s="23" t="s">
        <v>25</v>
      </c>
      <c r="C41" s="5" t="s">
        <v>22</v>
      </c>
      <c r="D41" s="109">
        <v>4602</v>
      </c>
      <c r="F41"/>
      <c r="G41"/>
      <c r="K41" s="18" t="s">
        <v>10</v>
      </c>
      <c r="L41" s="34">
        <v>7812</v>
      </c>
    </row>
    <row r="42" spans="1:12" ht="15" x14ac:dyDescent="0.25">
      <c r="A42" s="9">
        <v>2011</v>
      </c>
      <c r="B42" s="23" t="s">
        <v>25</v>
      </c>
      <c r="C42" s="5" t="s">
        <v>22</v>
      </c>
      <c r="D42" s="109">
        <v>5062</v>
      </c>
      <c r="F42"/>
      <c r="G42"/>
      <c r="K42" s="18" t="s">
        <v>11</v>
      </c>
      <c r="L42" s="34">
        <v>6224</v>
      </c>
    </row>
    <row r="43" spans="1:12" ht="15" x14ac:dyDescent="0.25">
      <c r="A43" s="9">
        <v>2012</v>
      </c>
      <c r="B43" s="23" t="s">
        <v>25</v>
      </c>
      <c r="C43" s="5" t="s">
        <v>22</v>
      </c>
      <c r="D43" s="109">
        <v>4998</v>
      </c>
      <c r="F43"/>
      <c r="G43"/>
      <c r="K43" s="162">
        <v>2024</v>
      </c>
      <c r="L43" s="34">
        <v>29714</v>
      </c>
    </row>
    <row r="44" spans="1:12" ht="15" x14ac:dyDescent="0.25">
      <c r="A44" s="9">
        <v>2013</v>
      </c>
      <c r="B44" s="23" t="s">
        <v>25</v>
      </c>
      <c r="C44" s="5" t="s">
        <v>22</v>
      </c>
      <c r="D44" s="109">
        <v>5759</v>
      </c>
      <c r="F44"/>
      <c r="G44"/>
      <c r="K44" s="18" t="s">
        <v>0</v>
      </c>
      <c r="L44" s="34">
        <v>6844</v>
      </c>
    </row>
    <row r="45" spans="1:12" ht="15" x14ac:dyDescent="0.25">
      <c r="A45" s="9">
        <v>2014</v>
      </c>
      <c r="B45" s="23" t="s">
        <v>25</v>
      </c>
      <c r="C45" s="5" t="s">
        <v>22</v>
      </c>
      <c r="D45" s="109">
        <v>7099</v>
      </c>
      <c r="F45"/>
      <c r="G45"/>
      <c r="K45" s="18" t="s">
        <v>1</v>
      </c>
      <c r="L45" s="34">
        <v>7850</v>
      </c>
    </row>
    <row r="46" spans="1:12" ht="15" x14ac:dyDescent="0.25">
      <c r="A46" s="9">
        <v>2015</v>
      </c>
      <c r="B46" s="23" t="s">
        <v>25</v>
      </c>
      <c r="C46" s="5" t="s">
        <v>22</v>
      </c>
      <c r="D46" s="109">
        <v>7475</v>
      </c>
      <c r="F46"/>
      <c r="G46"/>
      <c r="K46" s="18" t="s">
        <v>2</v>
      </c>
      <c r="L46" s="34">
        <v>7746</v>
      </c>
    </row>
    <row r="47" spans="1:12" ht="15" x14ac:dyDescent="0.25">
      <c r="A47" s="9">
        <v>2016</v>
      </c>
      <c r="B47" s="23" t="s">
        <v>25</v>
      </c>
      <c r="C47" s="5" t="s">
        <v>22</v>
      </c>
      <c r="D47" s="109">
        <v>7388</v>
      </c>
      <c r="F47"/>
      <c r="G47"/>
      <c r="K47" s="18" t="s">
        <v>3</v>
      </c>
      <c r="L47" s="34">
        <v>7274</v>
      </c>
    </row>
    <row r="48" spans="1:12" ht="15" x14ac:dyDescent="0.25">
      <c r="A48" s="9">
        <v>2017</v>
      </c>
      <c r="B48" s="23" t="s">
        <v>25</v>
      </c>
      <c r="C48" s="5" t="s">
        <v>22</v>
      </c>
      <c r="D48" s="109">
        <v>9451</v>
      </c>
      <c r="F48"/>
      <c r="G48"/>
      <c r="K48" s="18" t="s">
        <v>4</v>
      </c>
      <c r="L48" s="34"/>
    </row>
    <row r="49" spans="1:12" ht="15" x14ac:dyDescent="0.25">
      <c r="A49" s="9">
        <v>2018</v>
      </c>
      <c r="B49" s="23" t="s">
        <v>25</v>
      </c>
      <c r="C49" s="5" t="s">
        <v>22</v>
      </c>
      <c r="D49" s="109">
        <v>12238</v>
      </c>
      <c r="F49"/>
      <c r="G49"/>
      <c r="K49" s="18" t="s">
        <v>5</v>
      </c>
      <c r="L49" s="34"/>
    </row>
    <row r="50" spans="1:12" ht="15" x14ac:dyDescent="0.25">
      <c r="A50" s="9">
        <v>2019</v>
      </c>
      <c r="B50" s="23" t="s">
        <v>25</v>
      </c>
      <c r="C50" s="5" t="s">
        <v>22</v>
      </c>
      <c r="D50" s="109">
        <v>11616</v>
      </c>
      <c r="F50"/>
      <c r="G50"/>
      <c r="K50" s="18" t="s">
        <v>6</v>
      </c>
      <c r="L50" s="34"/>
    </row>
    <row r="51" spans="1:12" ht="15.75" thickBot="1" x14ac:dyDescent="0.3">
      <c r="A51" s="225">
        <v>2020</v>
      </c>
      <c r="B51" s="25" t="s">
        <v>25</v>
      </c>
      <c r="C51" s="11" t="s">
        <v>22</v>
      </c>
      <c r="D51" s="147">
        <v>12267</v>
      </c>
      <c r="F51"/>
      <c r="G51"/>
      <c r="K51" s="18" t="s">
        <v>7</v>
      </c>
      <c r="L51" s="34"/>
    </row>
    <row r="52" spans="1:12" ht="15" x14ac:dyDescent="0.25">
      <c r="A52" s="223">
        <v>2009</v>
      </c>
      <c r="B52" s="24" t="s">
        <v>25</v>
      </c>
      <c r="C52" s="7" t="s">
        <v>23</v>
      </c>
      <c r="D52" s="110">
        <v>1529</v>
      </c>
      <c r="F52"/>
      <c r="G52"/>
      <c r="K52" s="18" t="s">
        <v>8</v>
      </c>
      <c r="L52" s="34"/>
    </row>
    <row r="53" spans="1:12" ht="15" x14ac:dyDescent="0.25">
      <c r="A53" s="9">
        <v>2010</v>
      </c>
      <c r="B53" s="23" t="s">
        <v>25</v>
      </c>
      <c r="C53" s="5" t="s">
        <v>23</v>
      </c>
      <c r="D53" s="109">
        <v>1662</v>
      </c>
      <c r="F53"/>
      <c r="G53"/>
      <c r="K53" s="18" t="s">
        <v>9</v>
      </c>
      <c r="L53" s="34"/>
    </row>
    <row r="54" spans="1:12" ht="15" x14ac:dyDescent="0.25">
      <c r="A54" s="9">
        <v>2011</v>
      </c>
      <c r="B54" s="23" t="s">
        <v>25</v>
      </c>
      <c r="C54" s="5" t="s">
        <v>23</v>
      </c>
      <c r="D54" s="109">
        <v>1772</v>
      </c>
      <c r="F54"/>
      <c r="G54"/>
      <c r="K54" s="18" t="s">
        <v>10</v>
      </c>
      <c r="L54" s="34"/>
    </row>
    <row r="55" spans="1:12" ht="15" x14ac:dyDescent="0.25">
      <c r="A55" s="9">
        <v>2012</v>
      </c>
      <c r="B55" s="23" t="s">
        <v>25</v>
      </c>
      <c r="C55" s="5" t="s">
        <v>23</v>
      </c>
      <c r="D55" s="109">
        <v>1598</v>
      </c>
      <c r="F55"/>
      <c r="G55"/>
      <c r="K55" s="18" t="s">
        <v>11</v>
      </c>
      <c r="L55" s="34"/>
    </row>
    <row r="56" spans="1:12" ht="15" x14ac:dyDescent="0.25">
      <c r="A56" s="9">
        <v>2013</v>
      </c>
      <c r="B56" s="23" t="s">
        <v>25</v>
      </c>
      <c r="C56" s="5" t="s">
        <v>23</v>
      </c>
      <c r="D56" s="109">
        <v>1826</v>
      </c>
      <c r="F56"/>
      <c r="G56"/>
      <c r="K56" s="162" t="s">
        <v>16</v>
      </c>
      <c r="L56" s="34">
        <v>266311</v>
      </c>
    </row>
    <row r="57" spans="1:12" ht="15" x14ac:dyDescent="0.25">
      <c r="A57" s="9">
        <v>2014</v>
      </c>
      <c r="B57" s="23" t="s">
        <v>25</v>
      </c>
      <c r="C57" s="5" t="s">
        <v>23</v>
      </c>
      <c r="D57" s="109">
        <v>1773</v>
      </c>
      <c r="K57"/>
      <c r="L57"/>
    </row>
    <row r="58" spans="1:12" ht="15" x14ac:dyDescent="0.25">
      <c r="A58" s="9">
        <v>2015</v>
      </c>
      <c r="B58" s="23" t="s">
        <v>25</v>
      </c>
      <c r="C58" s="5" t="s">
        <v>23</v>
      </c>
      <c r="D58" s="109">
        <v>1927</v>
      </c>
      <c r="K58"/>
      <c r="L58"/>
    </row>
    <row r="59" spans="1:12" ht="15" x14ac:dyDescent="0.25">
      <c r="A59" s="9">
        <v>2016</v>
      </c>
      <c r="B59" s="23" t="s">
        <v>25</v>
      </c>
      <c r="C59" s="5" t="s">
        <v>23</v>
      </c>
      <c r="D59" s="109">
        <v>2096</v>
      </c>
      <c r="K59"/>
      <c r="L59"/>
    </row>
    <row r="60" spans="1:12" ht="15" x14ac:dyDescent="0.25">
      <c r="A60" s="9">
        <v>2017</v>
      </c>
      <c r="B60" s="23" t="s">
        <v>25</v>
      </c>
      <c r="C60" s="5" t="s">
        <v>23</v>
      </c>
      <c r="D60" s="109">
        <v>1890</v>
      </c>
      <c r="K60"/>
      <c r="L60"/>
    </row>
    <row r="61" spans="1:12" ht="15" x14ac:dyDescent="0.25">
      <c r="A61" s="9">
        <v>2018</v>
      </c>
      <c r="B61" s="23" t="s">
        <v>25</v>
      </c>
      <c r="C61" s="5" t="s">
        <v>23</v>
      </c>
      <c r="D61" s="109">
        <v>1685</v>
      </c>
      <c r="K61"/>
      <c r="L61"/>
    </row>
    <row r="62" spans="1:12" ht="15" x14ac:dyDescent="0.25">
      <c r="A62" s="9">
        <v>2019</v>
      </c>
      <c r="B62" s="23" t="s">
        <v>25</v>
      </c>
      <c r="C62" s="5" t="s">
        <v>23</v>
      </c>
      <c r="D62" s="109">
        <v>1585</v>
      </c>
      <c r="K62"/>
      <c r="L62"/>
    </row>
    <row r="63" spans="1:12" ht="15.75" thickBot="1" x14ac:dyDescent="0.3">
      <c r="A63" s="225">
        <v>2020</v>
      </c>
      <c r="B63" s="25" t="s">
        <v>25</v>
      </c>
      <c r="C63" s="11" t="s">
        <v>23</v>
      </c>
      <c r="D63" s="147">
        <v>1495</v>
      </c>
      <c r="K63"/>
      <c r="L63"/>
    </row>
    <row r="64" spans="1:12" ht="15" x14ac:dyDescent="0.25">
      <c r="A64" s="223">
        <v>2009</v>
      </c>
      <c r="B64" s="141" t="s">
        <v>25</v>
      </c>
      <c r="C64" s="142" t="s">
        <v>24</v>
      </c>
      <c r="D64" s="146">
        <v>13141</v>
      </c>
      <c r="K64"/>
      <c r="L64"/>
    </row>
    <row r="65" spans="1:12" ht="15" x14ac:dyDescent="0.25">
      <c r="A65" s="9">
        <v>2010</v>
      </c>
      <c r="B65" s="23" t="s">
        <v>25</v>
      </c>
      <c r="C65" s="5" t="s">
        <v>24</v>
      </c>
      <c r="D65" s="109">
        <v>14767</v>
      </c>
      <c r="K65"/>
      <c r="L65"/>
    </row>
    <row r="66" spans="1:12" ht="15" x14ac:dyDescent="0.25">
      <c r="A66" s="9">
        <v>2011</v>
      </c>
      <c r="B66" s="23" t="s">
        <v>25</v>
      </c>
      <c r="C66" s="5" t="s">
        <v>24</v>
      </c>
      <c r="D66" s="109">
        <v>18594</v>
      </c>
      <c r="K66"/>
      <c r="L66"/>
    </row>
    <row r="67" spans="1:12" ht="15" x14ac:dyDescent="0.25">
      <c r="A67" s="9">
        <v>2012</v>
      </c>
      <c r="B67" s="23" t="s">
        <v>25</v>
      </c>
      <c r="C67" s="5" t="s">
        <v>24</v>
      </c>
      <c r="D67" s="109">
        <v>17420</v>
      </c>
      <c r="K67"/>
      <c r="L67"/>
    </row>
    <row r="68" spans="1:12" ht="15" x14ac:dyDescent="0.25">
      <c r="A68" s="9">
        <v>2013</v>
      </c>
      <c r="B68" s="23" t="s">
        <v>25</v>
      </c>
      <c r="C68" s="5" t="s">
        <v>24</v>
      </c>
      <c r="D68" s="109">
        <v>18078</v>
      </c>
      <c r="K68"/>
      <c r="L68"/>
    </row>
    <row r="69" spans="1:12" ht="15" x14ac:dyDescent="0.25">
      <c r="A69" s="9">
        <v>2014</v>
      </c>
      <c r="B69" s="23" t="s">
        <v>25</v>
      </c>
      <c r="C69" s="5" t="s">
        <v>24</v>
      </c>
      <c r="D69" s="109">
        <v>17948</v>
      </c>
      <c r="K69"/>
      <c r="L69"/>
    </row>
    <row r="70" spans="1:12" ht="15" x14ac:dyDescent="0.25">
      <c r="A70" s="9">
        <v>2015</v>
      </c>
      <c r="B70" s="23" t="s">
        <v>25</v>
      </c>
      <c r="C70" s="5" t="s">
        <v>24</v>
      </c>
      <c r="D70" s="109">
        <v>17508</v>
      </c>
      <c r="K70"/>
      <c r="L70"/>
    </row>
    <row r="71" spans="1:12" ht="15" x14ac:dyDescent="0.25">
      <c r="A71" s="9">
        <v>2016</v>
      </c>
      <c r="B71" s="23" t="s">
        <v>25</v>
      </c>
      <c r="C71" s="5" t="s">
        <v>24</v>
      </c>
      <c r="D71" s="109">
        <v>18035</v>
      </c>
      <c r="K71"/>
      <c r="L71"/>
    </row>
    <row r="72" spans="1:12" ht="15" x14ac:dyDescent="0.25">
      <c r="A72" s="9">
        <v>2017</v>
      </c>
      <c r="B72" s="23" t="s">
        <v>25</v>
      </c>
      <c r="C72" s="5" t="s">
        <v>24</v>
      </c>
      <c r="D72" s="109">
        <v>22109</v>
      </c>
      <c r="K72"/>
      <c r="L72"/>
    </row>
    <row r="73" spans="1:12" ht="15" x14ac:dyDescent="0.25">
      <c r="A73" s="9">
        <v>2018</v>
      </c>
      <c r="B73" s="23" t="s">
        <v>25</v>
      </c>
      <c r="C73" s="5" t="s">
        <v>24</v>
      </c>
      <c r="D73" s="109">
        <v>18346</v>
      </c>
      <c r="K73"/>
      <c r="L73"/>
    </row>
    <row r="74" spans="1:12" ht="15" x14ac:dyDescent="0.25">
      <c r="A74" s="9">
        <v>2019</v>
      </c>
      <c r="B74" s="23" t="s">
        <v>25</v>
      </c>
      <c r="C74" s="5" t="s">
        <v>24</v>
      </c>
      <c r="D74" s="109">
        <v>15774</v>
      </c>
      <c r="K74"/>
      <c r="L74"/>
    </row>
    <row r="75" spans="1:12" ht="15.75" thickBot="1" x14ac:dyDescent="0.3">
      <c r="A75" s="225">
        <v>2020</v>
      </c>
      <c r="B75" s="23" t="s">
        <v>25</v>
      </c>
      <c r="C75" s="5" t="s">
        <v>24</v>
      </c>
      <c r="D75" s="109">
        <v>12224</v>
      </c>
      <c r="K75"/>
      <c r="L75"/>
    </row>
    <row r="76" spans="1:12" ht="15" x14ac:dyDescent="0.25">
      <c r="A76" s="223">
        <v>2021</v>
      </c>
      <c r="B76" s="7" t="s">
        <v>0</v>
      </c>
      <c r="C76" s="7" t="s">
        <v>19</v>
      </c>
      <c r="D76" s="111">
        <v>94</v>
      </c>
      <c r="K76"/>
      <c r="L76"/>
    </row>
    <row r="77" spans="1:12" ht="15" x14ac:dyDescent="0.25">
      <c r="A77" s="9">
        <v>2021</v>
      </c>
      <c r="B77" s="5" t="s">
        <v>1</v>
      </c>
      <c r="C77" s="5" t="s">
        <v>19</v>
      </c>
      <c r="D77" s="112">
        <v>110</v>
      </c>
      <c r="K77"/>
      <c r="L77"/>
    </row>
    <row r="78" spans="1:12" ht="15" x14ac:dyDescent="0.25">
      <c r="A78" s="9">
        <v>2021</v>
      </c>
      <c r="B78" s="5" t="s">
        <v>2</v>
      </c>
      <c r="C78" s="5" t="s">
        <v>19</v>
      </c>
      <c r="D78" s="112">
        <v>143</v>
      </c>
      <c r="K78"/>
      <c r="L78"/>
    </row>
    <row r="79" spans="1:12" ht="15" x14ac:dyDescent="0.25">
      <c r="A79" s="9">
        <v>2021</v>
      </c>
      <c r="B79" s="5" t="s">
        <v>3</v>
      </c>
      <c r="C79" s="5" t="s">
        <v>19</v>
      </c>
      <c r="D79" s="112">
        <v>104</v>
      </c>
      <c r="K79"/>
      <c r="L79"/>
    </row>
    <row r="80" spans="1:12" ht="15" x14ac:dyDescent="0.25">
      <c r="A80" s="9">
        <v>2021</v>
      </c>
      <c r="B80" s="5" t="s">
        <v>4</v>
      </c>
      <c r="C80" s="5" t="s">
        <v>19</v>
      </c>
      <c r="D80" s="112">
        <v>120</v>
      </c>
      <c r="K80"/>
      <c r="L80"/>
    </row>
    <row r="81" spans="1:4" x14ac:dyDescent="0.2">
      <c r="A81" s="9">
        <v>2021</v>
      </c>
      <c r="B81" s="5" t="s">
        <v>5</v>
      </c>
      <c r="C81" s="5" t="s">
        <v>19</v>
      </c>
      <c r="D81" s="112">
        <v>141</v>
      </c>
    </row>
    <row r="82" spans="1:4" x14ac:dyDescent="0.2">
      <c r="A82" s="9">
        <v>2021</v>
      </c>
      <c r="B82" s="5" t="s">
        <v>6</v>
      </c>
      <c r="C82" s="5" t="s">
        <v>19</v>
      </c>
      <c r="D82" s="112">
        <v>163</v>
      </c>
    </row>
    <row r="83" spans="1:4" x14ac:dyDescent="0.2">
      <c r="A83" s="9">
        <v>2021</v>
      </c>
      <c r="B83" s="5" t="s">
        <v>7</v>
      </c>
      <c r="C83" s="5" t="s">
        <v>19</v>
      </c>
      <c r="D83" s="112">
        <v>77</v>
      </c>
    </row>
    <row r="84" spans="1:4" x14ac:dyDescent="0.2">
      <c r="A84" s="9">
        <v>2021</v>
      </c>
      <c r="B84" s="5" t="s">
        <v>8</v>
      </c>
      <c r="C84" s="5" t="s">
        <v>19</v>
      </c>
      <c r="D84" s="112">
        <v>117</v>
      </c>
    </row>
    <row r="85" spans="1:4" x14ac:dyDescent="0.2">
      <c r="A85" s="9">
        <v>2021</v>
      </c>
      <c r="B85" s="5" t="s">
        <v>9</v>
      </c>
      <c r="C85" s="5" t="s">
        <v>19</v>
      </c>
      <c r="D85" s="112">
        <v>127</v>
      </c>
    </row>
    <row r="86" spans="1:4" x14ac:dyDescent="0.2">
      <c r="A86" s="9">
        <v>2021</v>
      </c>
      <c r="B86" s="5" t="s">
        <v>10</v>
      </c>
      <c r="C86" s="5" t="s">
        <v>19</v>
      </c>
      <c r="D86" s="112">
        <v>100</v>
      </c>
    </row>
    <row r="87" spans="1:4" ht="13.5" thickBot="1" x14ac:dyDescent="0.25">
      <c r="A87" s="225">
        <v>2021</v>
      </c>
      <c r="B87" s="11" t="s">
        <v>11</v>
      </c>
      <c r="C87" s="11" t="s">
        <v>19</v>
      </c>
      <c r="D87" s="113">
        <v>138</v>
      </c>
    </row>
    <row r="88" spans="1:4" x14ac:dyDescent="0.2">
      <c r="A88" s="223">
        <v>2021</v>
      </c>
      <c r="B88" s="142" t="s">
        <v>0</v>
      </c>
      <c r="C88" s="142" t="s">
        <v>20</v>
      </c>
      <c r="D88" s="231">
        <v>201</v>
      </c>
    </row>
    <row r="89" spans="1:4" x14ac:dyDescent="0.2">
      <c r="A89" s="9">
        <v>2021</v>
      </c>
      <c r="B89" s="5" t="s">
        <v>1</v>
      </c>
      <c r="C89" s="5" t="s">
        <v>20</v>
      </c>
      <c r="D89" s="112">
        <v>281</v>
      </c>
    </row>
    <row r="90" spans="1:4" x14ac:dyDescent="0.2">
      <c r="A90" s="9">
        <v>2021</v>
      </c>
      <c r="B90" s="5" t="s">
        <v>2</v>
      </c>
      <c r="C90" s="5" t="s">
        <v>20</v>
      </c>
      <c r="D90" s="112">
        <v>323</v>
      </c>
    </row>
    <row r="91" spans="1:4" x14ac:dyDescent="0.2">
      <c r="A91" s="9">
        <v>2021</v>
      </c>
      <c r="B91" s="5" t="s">
        <v>3</v>
      </c>
      <c r="C91" s="5" t="s">
        <v>20</v>
      </c>
      <c r="D91" s="112">
        <v>287</v>
      </c>
    </row>
    <row r="92" spans="1:4" x14ac:dyDescent="0.2">
      <c r="A92" s="9">
        <v>2021</v>
      </c>
      <c r="B92" s="5" t="s">
        <v>4</v>
      </c>
      <c r="C92" s="5" t="s">
        <v>20</v>
      </c>
      <c r="D92" s="112">
        <v>280</v>
      </c>
    </row>
    <row r="93" spans="1:4" x14ac:dyDescent="0.2">
      <c r="A93" s="9">
        <v>2021</v>
      </c>
      <c r="B93" s="5" t="s">
        <v>5</v>
      </c>
      <c r="C93" s="5" t="s">
        <v>20</v>
      </c>
      <c r="D93" s="112">
        <v>291</v>
      </c>
    </row>
    <row r="94" spans="1:4" x14ac:dyDescent="0.2">
      <c r="A94" s="9">
        <v>2021</v>
      </c>
      <c r="B94" s="5" t="s">
        <v>6</v>
      </c>
      <c r="C94" s="5" t="s">
        <v>20</v>
      </c>
      <c r="D94" s="112">
        <v>255</v>
      </c>
    </row>
    <row r="95" spans="1:4" x14ac:dyDescent="0.2">
      <c r="A95" s="9">
        <v>2021</v>
      </c>
      <c r="B95" s="5" t="s">
        <v>7</v>
      </c>
      <c r="C95" s="5" t="s">
        <v>20</v>
      </c>
      <c r="D95" s="112">
        <v>173</v>
      </c>
    </row>
    <row r="96" spans="1:4" x14ac:dyDescent="0.2">
      <c r="A96" s="9">
        <v>2021</v>
      </c>
      <c r="B96" s="5" t="s">
        <v>8</v>
      </c>
      <c r="C96" s="5" t="s">
        <v>20</v>
      </c>
      <c r="D96" s="112">
        <v>232</v>
      </c>
    </row>
    <row r="97" spans="1:4" x14ac:dyDescent="0.2">
      <c r="A97" s="9">
        <v>2021</v>
      </c>
      <c r="B97" s="5" t="s">
        <v>9</v>
      </c>
      <c r="C97" s="5" t="s">
        <v>20</v>
      </c>
      <c r="D97" s="112">
        <v>265</v>
      </c>
    </row>
    <row r="98" spans="1:4" x14ac:dyDescent="0.2">
      <c r="A98" s="9">
        <v>2021</v>
      </c>
      <c r="B98" s="5" t="s">
        <v>10</v>
      </c>
      <c r="C98" s="5" t="s">
        <v>20</v>
      </c>
      <c r="D98" s="112">
        <v>272</v>
      </c>
    </row>
    <row r="99" spans="1:4" ht="13.5" thickBot="1" x14ac:dyDescent="0.25">
      <c r="A99" s="225">
        <v>2021</v>
      </c>
      <c r="B99" s="11" t="s">
        <v>11</v>
      </c>
      <c r="C99" s="11" t="s">
        <v>20</v>
      </c>
      <c r="D99" s="113">
        <v>231</v>
      </c>
    </row>
    <row r="100" spans="1:4" x14ac:dyDescent="0.2">
      <c r="A100" s="223">
        <v>2022</v>
      </c>
      <c r="B100" s="7" t="s">
        <v>0</v>
      </c>
      <c r="C100" s="7" t="s">
        <v>19</v>
      </c>
      <c r="D100" s="111">
        <v>85</v>
      </c>
    </row>
    <row r="101" spans="1:4" x14ac:dyDescent="0.2">
      <c r="A101" s="9">
        <v>2022</v>
      </c>
      <c r="B101" s="5" t="s">
        <v>1</v>
      </c>
      <c r="C101" s="5" t="s">
        <v>19</v>
      </c>
      <c r="D101" s="112">
        <v>109</v>
      </c>
    </row>
    <row r="102" spans="1:4" x14ac:dyDescent="0.2">
      <c r="A102" s="9">
        <v>2022</v>
      </c>
      <c r="B102" s="5" t="s">
        <v>2</v>
      </c>
      <c r="C102" s="5" t="s">
        <v>19</v>
      </c>
      <c r="D102" s="112">
        <v>154</v>
      </c>
    </row>
    <row r="103" spans="1:4" x14ac:dyDescent="0.2">
      <c r="A103" s="9">
        <v>2022</v>
      </c>
      <c r="B103" s="5" t="s">
        <v>3</v>
      </c>
      <c r="C103" s="5" t="s">
        <v>19</v>
      </c>
      <c r="D103" s="112">
        <v>115</v>
      </c>
    </row>
    <row r="104" spans="1:4" x14ac:dyDescent="0.2">
      <c r="A104" s="9">
        <v>2022</v>
      </c>
      <c r="B104" s="5" t="s">
        <v>4</v>
      </c>
      <c r="C104" s="5" t="s">
        <v>19</v>
      </c>
      <c r="D104" s="112">
        <v>86</v>
      </c>
    </row>
    <row r="105" spans="1:4" x14ac:dyDescent="0.2">
      <c r="A105" s="9">
        <v>2022</v>
      </c>
      <c r="B105" s="5" t="s">
        <v>5</v>
      </c>
      <c r="C105" s="5" t="s">
        <v>19</v>
      </c>
      <c r="D105" s="112">
        <v>143</v>
      </c>
    </row>
    <row r="106" spans="1:4" x14ac:dyDescent="0.2">
      <c r="A106" s="9">
        <v>2022</v>
      </c>
      <c r="B106" s="5" t="s">
        <v>6</v>
      </c>
      <c r="C106" s="5" t="s">
        <v>19</v>
      </c>
      <c r="D106" s="112">
        <v>131</v>
      </c>
    </row>
    <row r="107" spans="1:4" x14ac:dyDescent="0.2">
      <c r="A107" s="9">
        <v>2022</v>
      </c>
      <c r="B107" s="5" t="s">
        <v>7</v>
      </c>
      <c r="C107" s="5" t="s">
        <v>19</v>
      </c>
      <c r="D107" s="112">
        <v>85</v>
      </c>
    </row>
    <row r="108" spans="1:4" x14ac:dyDescent="0.2">
      <c r="A108" s="9">
        <v>2022</v>
      </c>
      <c r="B108" s="5" t="s">
        <v>8</v>
      </c>
      <c r="C108" s="5" t="s">
        <v>19</v>
      </c>
      <c r="D108" s="112">
        <v>79</v>
      </c>
    </row>
    <row r="109" spans="1:4" x14ac:dyDescent="0.2">
      <c r="A109" s="9">
        <v>2022</v>
      </c>
      <c r="B109" s="5" t="s">
        <v>9</v>
      </c>
      <c r="C109" s="5" t="s">
        <v>19</v>
      </c>
      <c r="D109" s="112">
        <v>120</v>
      </c>
    </row>
    <row r="110" spans="1:4" x14ac:dyDescent="0.2">
      <c r="A110" s="9">
        <v>2022</v>
      </c>
      <c r="B110" s="5" t="s">
        <v>10</v>
      </c>
      <c r="C110" s="5" t="s">
        <v>19</v>
      </c>
      <c r="D110" s="112">
        <v>105</v>
      </c>
    </row>
    <row r="111" spans="1:4" ht="13.5" thickBot="1" x14ac:dyDescent="0.25">
      <c r="A111" s="225">
        <v>2022</v>
      </c>
      <c r="B111" s="11" t="s">
        <v>11</v>
      </c>
      <c r="C111" s="11" t="s">
        <v>19</v>
      </c>
      <c r="D111" s="113">
        <v>106</v>
      </c>
    </row>
    <row r="112" spans="1:4" x14ac:dyDescent="0.2">
      <c r="A112" s="223">
        <v>2022</v>
      </c>
      <c r="B112" s="142" t="s">
        <v>0</v>
      </c>
      <c r="C112" s="142" t="s">
        <v>20</v>
      </c>
      <c r="D112" s="231">
        <v>188</v>
      </c>
    </row>
    <row r="113" spans="1:4" x14ac:dyDescent="0.2">
      <c r="A113" s="9">
        <v>2022</v>
      </c>
      <c r="B113" s="5" t="s">
        <v>1</v>
      </c>
      <c r="C113" s="5" t="s">
        <v>20</v>
      </c>
      <c r="D113" s="112">
        <v>240</v>
      </c>
    </row>
    <row r="114" spans="1:4" x14ac:dyDescent="0.2">
      <c r="A114" s="9">
        <v>2022</v>
      </c>
      <c r="B114" s="5" t="s">
        <v>2</v>
      </c>
      <c r="C114" s="5" t="s">
        <v>20</v>
      </c>
      <c r="D114" s="112">
        <v>237</v>
      </c>
    </row>
    <row r="115" spans="1:4" x14ac:dyDescent="0.2">
      <c r="A115" s="9">
        <v>2022</v>
      </c>
      <c r="B115" s="5" t="s">
        <v>3</v>
      </c>
      <c r="C115" s="5" t="s">
        <v>20</v>
      </c>
      <c r="D115" s="112">
        <v>208</v>
      </c>
    </row>
    <row r="116" spans="1:4" x14ac:dyDescent="0.2">
      <c r="A116" s="9">
        <v>2022</v>
      </c>
      <c r="B116" s="5" t="s">
        <v>4</v>
      </c>
      <c r="C116" s="5" t="s">
        <v>20</v>
      </c>
      <c r="D116" s="112">
        <v>237</v>
      </c>
    </row>
    <row r="117" spans="1:4" x14ac:dyDescent="0.2">
      <c r="A117" s="9">
        <v>2022</v>
      </c>
      <c r="B117" s="5" t="s">
        <v>5</v>
      </c>
      <c r="C117" s="5" t="s">
        <v>20</v>
      </c>
      <c r="D117" s="112">
        <v>237</v>
      </c>
    </row>
    <row r="118" spans="1:4" x14ac:dyDescent="0.2">
      <c r="A118" s="9">
        <v>2022</v>
      </c>
      <c r="B118" s="5" t="s">
        <v>6</v>
      </c>
      <c r="C118" s="5" t="s">
        <v>20</v>
      </c>
      <c r="D118" s="112">
        <v>205</v>
      </c>
    </row>
    <row r="119" spans="1:4" x14ac:dyDescent="0.2">
      <c r="A119" s="9">
        <v>2022</v>
      </c>
      <c r="B119" s="5" t="s">
        <v>7</v>
      </c>
      <c r="C119" s="5" t="s">
        <v>20</v>
      </c>
      <c r="D119" s="112">
        <v>181</v>
      </c>
    </row>
    <row r="120" spans="1:4" x14ac:dyDescent="0.2">
      <c r="A120" s="9">
        <v>2022</v>
      </c>
      <c r="B120" s="5" t="s">
        <v>8</v>
      </c>
      <c r="C120" s="5" t="s">
        <v>20</v>
      </c>
      <c r="D120" s="112">
        <v>194</v>
      </c>
    </row>
    <row r="121" spans="1:4" x14ac:dyDescent="0.2">
      <c r="A121" s="9">
        <v>2022</v>
      </c>
      <c r="B121" s="5" t="s">
        <v>9</v>
      </c>
      <c r="C121" s="5" t="s">
        <v>20</v>
      </c>
      <c r="D121" s="112">
        <v>237</v>
      </c>
    </row>
    <row r="122" spans="1:4" x14ac:dyDescent="0.2">
      <c r="A122" s="9">
        <v>2022</v>
      </c>
      <c r="B122" s="5" t="s">
        <v>10</v>
      </c>
      <c r="C122" s="5" t="s">
        <v>20</v>
      </c>
      <c r="D122" s="112">
        <v>256</v>
      </c>
    </row>
    <row r="123" spans="1:4" ht="13.5" thickBot="1" x14ac:dyDescent="0.25">
      <c r="A123" s="225">
        <v>2022</v>
      </c>
      <c r="B123" s="11" t="s">
        <v>11</v>
      </c>
      <c r="C123" s="11" t="s">
        <v>20</v>
      </c>
      <c r="D123" s="113">
        <v>215</v>
      </c>
    </row>
    <row r="124" spans="1:4" x14ac:dyDescent="0.2">
      <c r="A124" s="223">
        <v>2023</v>
      </c>
      <c r="B124" s="7" t="s">
        <v>0</v>
      </c>
      <c r="C124" s="7" t="s">
        <v>19</v>
      </c>
      <c r="D124" s="111">
        <v>84</v>
      </c>
    </row>
    <row r="125" spans="1:4" x14ac:dyDescent="0.2">
      <c r="A125" s="9">
        <v>2023</v>
      </c>
      <c r="B125" s="5" t="s">
        <v>1</v>
      </c>
      <c r="C125" s="5" t="s">
        <v>19</v>
      </c>
      <c r="D125" s="112">
        <v>96</v>
      </c>
    </row>
    <row r="126" spans="1:4" x14ac:dyDescent="0.2">
      <c r="A126" s="9">
        <v>2023</v>
      </c>
      <c r="B126" s="5" t="s">
        <v>2</v>
      </c>
      <c r="C126" s="5" t="s">
        <v>19</v>
      </c>
      <c r="D126" s="112">
        <v>123</v>
      </c>
    </row>
    <row r="127" spans="1:4" x14ac:dyDescent="0.2">
      <c r="A127" s="9">
        <v>2023</v>
      </c>
      <c r="B127" s="5" t="s">
        <v>3</v>
      </c>
      <c r="C127" s="5" t="s">
        <v>19</v>
      </c>
      <c r="D127" s="112">
        <v>82</v>
      </c>
    </row>
    <row r="128" spans="1:4" x14ac:dyDescent="0.2">
      <c r="A128" s="9">
        <v>2023</v>
      </c>
      <c r="B128" s="5" t="s">
        <v>4</v>
      </c>
      <c r="C128" s="5" t="s">
        <v>19</v>
      </c>
      <c r="D128" s="112">
        <v>115</v>
      </c>
    </row>
    <row r="129" spans="1:4" x14ac:dyDescent="0.2">
      <c r="A129" s="9">
        <v>2023</v>
      </c>
      <c r="B129" s="5" t="s">
        <v>5</v>
      </c>
      <c r="C129" s="5" t="s">
        <v>19</v>
      </c>
      <c r="D129" s="112">
        <v>164</v>
      </c>
    </row>
    <row r="130" spans="1:4" x14ac:dyDescent="0.2">
      <c r="A130" s="9">
        <v>2023</v>
      </c>
      <c r="B130" s="5" t="s">
        <v>6</v>
      </c>
      <c r="C130" s="5" t="s">
        <v>19</v>
      </c>
      <c r="D130" s="112">
        <v>155</v>
      </c>
    </row>
    <row r="131" spans="1:4" x14ac:dyDescent="0.2">
      <c r="A131" s="9">
        <v>2023</v>
      </c>
      <c r="B131" s="5" t="s">
        <v>7</v>
      </c>
      <c r="C131" s="5" t="s">
        <v>19</v>
      </c>
      <c r="D131" s="112">
        <v>70</v>
      </c>
    </row>
    <row r="132" spans="1:4" x14ac:dyDescent="0.2">
      <c r="A132" s="9">
        <v>2023</v>
      </c>
      <c r="B132" s="5" t="s">
        <v>8</v>
      </c>
      <c r="C132" s="5" t="s">
        <v>19</v>
      </c>
      <c r="D132" s="112">
        <v>114</v>
      </c>
    </row>
    <row r="133" spans="1:4" x14ac:dyDescent="0.2">
      <c r="A133" s="9">
        <v>2023</v>
      </c>
      <c r="B133" s="5" t="s">
        <v>9</v>
      </c>
      <c r="C133" s="5" t="s">
        <v>19</v>
      </c>
      <c r="D133" s="112">
        <v>119</v>
      </c>
    </row>
    <row r="134" spans="1:4" x14ac:dyDescent="0.2">
      <c r="A134" s="9">
        <v>2023</v>
      </c>
      <c r="B134" s="5" t="s">
        <v>10</v>
      </c>
      <c r="C134" s="5" t="s">
        <v>19</v>
      </c>
      <c r="D134" s="112">
        <v>141</v>
      </c>
    </row>
    <row r="135" spans="1:4" ht="13.5" thickBot="1" x14ac:dyDescent="0.25">
      <c r="A135" s="225">
        <v>2023</v>
      </c>
      <c r="B135" s="11" t="s">
        <v>11</v>
      </c>
      <c r="C135" s="11" t="s">
        <v>19</v>
      </c>
      <c r="D135" s="113">
        <v>192</v>
      </c>
    </row>
    <row r="136" spans="1:4" x14ac:dyDescent="0.2">
      <c r="A136" s="223">
        <v>2023</v>
      </c>
      <c r="B136" s="142" t="s">
        <v>0</v>
      </c>
      <c r="C136" s="142" t="s">
        <v>20</v>
      </c>
      <c r="D136" s="231">
        <v>161</v>
      </c>
    </row>
    <row r="137" spans="1:4" x14ac:dyDescent="0.2">
      <c r="A137" s="9">
        <v>2023</v>
      </c>
      <c r="B137" s="5" t="s">
        <v>1</v>
      </c>
      <c r="C137" s="5" t="s">
        <v>20</v>
      </c>
      <c r="D137" s="112">
        <v>265</v>
      </c>
    </row>
    <row r="138" spans="1:4" x14ac:dyDescent="0.2">
      <c r="A138" s="9">
        <v>2023</v>
      </c>
      <c r="B138" s="5" t="s">
        <v>2</v>
      </c>
      <c r="C138" s="5" t="s">
        <v>20</v>
      </c>
      <c r="D138" s="112">
        <v>285</v>
      </c>
    </row>
    <row r="139" spans="1:4" x14ac:dyDescent="0.2">
      <c r="A139" s="9">
        <v>2023</v>
      </c>
      <c r="B139" s="5" t="s">
        <v>3</v>
      </c>
      <c r="C139" s="5" t="s">
        <v>20</v>
      </c>
      <c r="D139" s="112">
        <v>234</v>
      </c>
    </row>
    <row r="140" spans="1:4" x14ac:dyDescent="0.2">
      <c r="A140" s="9">
        <v>2023</v>
      </c>
      <c r="B140" s="5" t="s">
        <v>4</v>
      </c>
      <c r="C140" s="5" t="s">
        <v>20</v>
      </c>
      <c r="D140" s="112">
        <v>244</v>
      </c>
    </row>
    <row r="141" spans="1:4" x14ac:dyDescent="0.2">
      <c r="A141" s="9">
        <v>2023</v>
      </c>
      <c r="B141" s="5" t="s">
        <v>5</v>
      </c>
      <c r="C141" s="5" t="s">
        <v>20</v>
      </c>
      <c r="D141" s="112">
        <v>244</v>
      </c>
    </row>
    <row r="142" spans="1:4" x14ac:dyDescent="0.2">
      <c r="A142" s="9">
        <v>2023</v>
      </c>
      <c r="B142" s="5" t="s">
        <v>6</v>
      </c>
      <c r="C142" s="5" t="s">
        <v>20</v>
      </c>
      <c r="D142" s="112">
        <v>279</v>
      </c>
    </row>
    <row r="143" spans="1:4" x14ac:dyDescent="0.2">
      <c r="A143" s="9">
        <v>2023</v>
      </c>
      <c r="B143" s="5" t="s">
        <v>7</v>
      </c>
      <c r="C143" s="5" t="s">
        <v>20</v>
      </c>
      <c r="D143" s="112">
        <v>161</v>
      </c>
    </row>
    <row r="144" spans="1:4" x14ac:dyDescent="0.2">
      <c r="A144" s="9">
        <v>2023</v>
      </c>
      <c r="B144" s="5" t="s">
        <v>8</v>
      </c>
      <c r="C144" s="5" t="s">
        <v>20</v>
      </c>
      <c r="D144" s="112">
        <v>226</v>
      </c>
    </row>
    <row r="145" spans="1:4" x14ac:dyDescent="0.2">
      <c r="A145" s="9">
        <v>2023</v>
      </c>
      <c r="B145" s="5" t="s">
        <v>9</v>
      </c>
      <c r="C145" s="5" t="s">
        <v>20</v>
      </c>
      <c r="D145" s="112">
        <v>223</v>
      </c>
    </row>
    <row r="146" spans="1:4" x14ac:dyDescent="0.2">
      <c r="A146" s="9">
        <v>2023</v>
      </c>
      <c r="B146" s="5" t="s">
        <v>10</v>
      </c>
      <c r="C146" s="5" t="s">
        <v>20</v>
      </c>
      <c r="D146" s="112">
        <v>243</v>
      </c>
    </row>
    <row r="147" spans="1:4" ht="13.5" thickBot="1" x14ac:dyDescent="0.25">
      <c r="A147" s="225">
        <v>2023</v>
      </c>
      <c r="B147" s="11" t="s">
        <v>11</v>
      </c>
      <c r="C147" s="11" t="s">
        <v>20</v>
      </c>
      <c r="D147" s="113">
        <v>242</v>
      </c>
    </row>
    <row r="148" spans="1:4" x14ac:dyDescent="0.2">
      <c r="A148" s="223">
        <v>2024</v>
      </c>
      <c r="B148" s="7" t="s">
        <v>0</v>
      </c>
      <c r="C148" s="7" t="s">
        <v>19</v>
      </c>
      <c r="D148" s="112">
        <v>101</v>
      </c>
    </row>
    <row r="149" spans="1:4" x14ac:dyDescent="0.2">
      <c r="A149" s="9">
        <v>2024</v>
      </c>
      <c r="B149" s="5" t="s">
        <v>1</v>
      </c>
      <c r="C149" s="5" t="s">
        <v>19</v>
      </c>
      <c r="D149" s="112">
        <v>76</v>
      </c>
    </row>
    <row r="150" spans="1:4" x14ac:dyDescent="0.2">
      <c r="A150" s="9">
        <v>2024</v>
      </c>
      <c r="B150" s="5" t="s">
        <v>2</v>
      </c>
      <c r="C150" s="5" t="s">
        <v>19</v>
      </c>
      <c r="D150" s="112">
        <v>94</v>
      </c>
    </row>
    <row r="151" spans="1:4" x14ac:dyDescent="0.2">
      <c r="A151" s="9">
        <v>2024</v>
      </c>
      <c r="B151" s="5" t="s">
        <v>3</v>
      </c>
      <c r="C151" s="5" t="s">
        <v>19</v>
      </c>
      <c r="D151" s="112">
        <v>125</v>
      </c>
    </row>
    <row r="152" spans="1:4" x14ac:dyDescent="0.2">
      <c r="A152" s="9">
        <v>2024</v>
      </c>
      <c r="B152" s="5" t="s">
        <v>4</v>
      </c>
      <c r="C152" s="5" t="s">
        <v>19</v>
      </c>
      <c r="D152" s="112"/>
    </row>
    <row r="153" spans="1:4" x14ac:dyDescent="0.2">
      <c r="A153" s="9">
        <v>2024</v>
      </c>
      <c r="B153" s="5" t="s">
        <v>5</v>
      </c>
      <c r="C153" s="5" t="s">
        <v>19</v>
      </c>
      <c r="D153" s="112"/>
    </row>
    <row r="154" spans="1:4" x14ac:dyDescent="0.2">
      <c r="A154" s="9">
        <v>2024</v>
      </c>
      <c r="B154" s="5" t="s">
        <v>6</v>
      </c>
      <c r="C154" s="5" t="s">
        <v>19</v>
      </c>
      <c r="D154" s="112"/>
    </row>
    <row r="155" spans="1:4" x14ac:dyDescent="0.2">
      <c r="A155" s="9">
        <v>2024</v>
      </c>
      <c r="B155" s="5" t="s">
        <v>7</v>
      </c>
      <c r="C155" s="5" t="s">
        <v>19</v>
      </c>
      <c r="D155" s="112"/>
    </row>
    <row r="156" spans="1:4" x14ac:dyDescent="0.2">
      <c r="A156" s="9">
        <v>2024</v>
      </c>
      <c r="B156" s="5" t="s">
        <v>8</v>
      </c>
      <c r="C156" s="5" t="s">
        <v>19</v>
      </c>
      <c r="D156" s="112"/>
    </row>
    <row r="157" spans="1:4" x14ac:dyDescent="0.2">
      <c r="A157" s="9">
        <v>2024</v>
      </c>
      <c r="B157" s="5" t="s">
        <v>9</v>
      </c>
      <c r="C157" s="5" t="s">
        <v>19</v>
      </c>
      <c r="D157" s="112"/>
    </row>
    <row r="158" spans="1:4" x14ac:dyDescent="0.2">
      <c r="A158" s="9">
        <v>2024</v>
      </c>
      <c r="B158" s="5" t="s">
        <v>10</v>
      </c>
      <c r="C158" s="5" t="s">
        <v>19</v>
      </c>
      <c r="D158" s="112"/>
    </row>
    <row r="159" spans="1:4" ht="13.5" thickBot="1" x14ac:dyDescent="0.25">
      <c r="A159" s="225">
        <v>2024</v>
      </c>
      <c r="B159" s="11" t="s">
        <v>11</v>
      </c>
      <c r="C159" s="11" t="s">
        <v>19</v>
      </c>
      <c r="D159" s="113"/>
    </row>
    <row r="160" spans="1:4" x14ac:dyDescent="0.2">
      <c r="A160" s="223">
        <v>2024</v>
      </c>
      <c r="B160" s="142" t="s">
        <v>0</v>
      </c>
      <c r="C160" s="142" t="s">
        <v>20</v>
      </c>
      <c r="D160" s="231">
        <v>208</v>
      </c>
    </row>
    <row r="161" spans="1:4" x14ac:dyDescent="0.2">
      <c r="A161" s="9">
        <v>2024</v>
      </c>
      <c r="B161" s="5" t="s">
        <v>1</v>
      </c>
      <c r="C161" s="5" t="s">
        <v>20</v>
      </c>
      <c r="D161" s="112">
        <v>238</v>
      </c>
    </row>
    <row r="162" spans="1:4" x14ac:dyDescent="0.2">
      <c r="A162" s="9">
        <v>2024</v>
      </c>
      <c r="B162" s="5" t="s">
        <v>2</v>
      </c>
      <c r="C162" s="5" t="s">
        <v>20</v>
      </c>
      <c r="D162" s="112">
        <v>224</v>
      </c>
    </row>
    <row r="163" spans="1:4" x14ac:dyDescent="0.2">
      <c r="A163" s="9">
        <v>2024</v>
      </c>
      <c r="B163" s="5" t="s">
        <v>3</v>
      </c>
      <c r="C163" s="5" t="s">
        <v>20</v>
      </c>
      <c r="D163" s="112">
        <v>218</v>
      </c>
    </row>
    <row r="164" spans="1:4" x14ac:dyDescent="0.2">
      <c r="A164" s="9">
        <v>2024</v>
      </c>
      <c r="B164" s="5" t="s">
        <v>4</v>
      </c>
      <c r="C164" s="5" t="s">
        <v>20</v>
      </c>
      <c r="D164" s="112"/>
    </row>
    <row r="165" spans="1:4" x14ac:dyDescent="0.2">
      <c r="A165" s="9">
        <v>2024</v>
      </c>
      <c r="B165" s="5" t="s">
        <v>5</v>
      </c>
      <c r="C165" s="5" t="s">
        <v>20</v>
      </c>
      <c r="D165" s="112"/>
    </row>
    <row r="166" spans="1:4" x14ac:dyDescent="0.2">
      <c r="A166" s="9">
        <v>2024</v>
      </c>
      <c r="B166" s="5" t="s">
        <v>6</v>
      </c>
      <c r="C166" s="5" t="s">
        <v>20</v>
      </c>
      <c r="D166" s="112"/>
    </row>
    <row r="167" spans="1:4" x14ac:dyDescent="0.2">
      <c r="A167" s="9">
        <v>2024</v>
      </c>
      <c r="B167" s="5" t="s">
        <v>7</v>
      </c>
      <c r="C167" s="5" t="s">
        <v>20</v>
      </c>
      <c r="D167" s="112"/>
    </row>
    <row r="168" spans="1:4" x14ac:dyDescent="0.2">
      <c r="A168" s="9">
        <v>2024</v>
      </c>
      <c r="B168" s="5" t="s">
        <v>8</v>
      </c>
      <c r="C168" s="5" t="s">
        <v>20</v>
      </c>
      <c r="D168" s="112"/>
    </row>
    <row r="169" spans="1:4" x14ac:dyDescent="0.2">
      <c r="A169" s="9">
        <v>2024</v>
      </c>
      <c r="B169" s="5" t="s">
        <v>9</v>
      </c>
      <c r="C169" s="5" t="s">
        <v>20</v>
      </c>
      <c r="D169" s="112"/>
    </row>
    <row r="170" spans="1:4" x14ac:dyDescent="0.2">
      <c r="A170" s="9">
        <v>2024</v>
      </c>
      <c r="B170" s="5" t="s">
        <v>10</v>
      </c>
      <c r="C170" s="5" t="s">
        <v>20</v>
      </c>
      <c r="D170" s="112"/>
    </row>
    <row r="171" spans="1:4" ht="13.5" thickBot="1" x14ac:dyDescent="0.25">
      <c r="A171" s="225">
        <v>2024</v>
      </c>
      <c r="B171" s="11" t="s">
        <v>11</v>
      </c>
      <c r="C171" s="11" t="s">
        <v>20</v>
      </c>
      <c r="D171" s="112"/>
    </row>
    <row r="172" spans="1:4" x14ac:dyDescent="0.2">
      <c r="A172" s="223">
        <v>2021</v>
      </c>
      <c r="B172" s="7" t="s">
        <v>0</v>
      </c>
      <c r="C172" s="7" t="s">
        <v>21</v>
      </c>
      <c r="D172" s="114">
        <v>3803</v>
      </c>
    </row>
    <row r="173" spans="1:4" x14ac:dyDescent="0.2">
      <c r="A173" s="9">
        <v>2021</v>
      </c>
      <c r="B173" s="5" t="s">
        <v>1</v>
      </c>
      <c r="C173" s="5" t="s">
        <v>21</v>
      </c>
      <c r="D173" s="115">
        <v>5131</v>
      </c>
    </row>
    <row r="174" spans="1:4" x14ac:dyDescent="0.2">
      <c r="A174" s="9">
        <v>2021</v>
      </c>
      <c r="B174" s="5" t="s">
        <v>2</v>
      </c>
      <c r="C174" s="5" t="s">
        <v>21</v>
      </c>
      <c r="D174" s="115">
        <v>5824</v>
      </c>
    </row>
    <row r="175" spans="1:4" x14ac:dyDescent="0.2">
      <c r="A175" s="9">
        <v>2021</v>
      </c>
      <c r="B175" s="5" t="s">
        <v>3</v>
      </c>
      <c r="C175" s="5" t="s">
        <v>21</v>
      </c>
      <c r="D175" s="115">
        <v>5059</v>
      </c>
    </row>
    <row r="176" spans="1:4" x14ac:dyDescent="0.2">
      <c r="A176" s="9">
        <v>2021</v>
      </c>
      <c r="B176" s="5" t="s">
        <v>4</v>
      </c>
      <c r="C176" s="5" t="s">
        <v>21</v>
      </c>
      <c r="D176" s="115">
        <v>4804</v>
      </c>
    </row>
    <row r="177" spans="1:4" x14ac:dyDescent="0.2">
      <c r="A177" s="9">
        <v>2021</v>
      </c>
      <c r="B177" s="5" t="s">
        <v>5</v>
      </c>
      <c r="C177" s="5" t="s">
        <v>21</v>
      </c>
      <c r="D177" s="115">
        <v>4473</v>
      </c>
    </row>
    <row r="178" spans="1:4" x14ac:dyDescent="0.2">
      <c r="A178" s="9">
        <v>2021</v>
      </c>
      <c r="B178" s="5" t="s">
        <v>6</v>
      </c>
      <c r="C178" s="5" t="s">
        <v>21</v>
      </c>
      <c r="D178" s="115">
        <v>3950</v>
      </c>
    </row>
    <row r="179" spans="1:4" x14ac:dyDescent="0.2">
      <c r="A179" s="9">
        <v>2021</v>
      </c>
      <c r="B179" s="5" t="s">
        <v>7</v>
      </c>
      <c r="C179" s="5" t="s">
        <v>21</v>
      </c>
      <c r="D179" s="115">
        <v>2595</v>
      </c>
    </row>
    <row r="180" spans="1:4" x14ac:dyDescent="0.2">
      <c r="A180" s="9">
        <v>2021</v>
      </c>
      <c r="B180" s="5" t="s">
        <v>8</v>
      </c>
      <c r="C180" s="5" t="s">
        <v>21</v>
      </c>
      <c r="D180" s="115">
        <v>3876</v>
      </c>
    </row>
    <row r="181" spans="1:4" x14ac:dyDescent="0.2">
      <c r="A181" s="9">
        <v>2021</v>
      </c>
      <c r="B181" s="5" t="s">
        <v>9</v>
      </c>
      <c r="C181" s="5" t="s">
        <v>21</v>
      </c>
      <c r="D181" s="115">
        <v>4007</v>
      </c>
    </row>
    <row r="182" spans="1:4" x14ac:dyDescent="0.2">
      <c r="A182" s="9">
        <v>2021</v>
      </c>
      <c r="B182" s="5" t="s">
        <v>10</v>
      </c>
      <c r="C182" s="5" t="s">
        <v>21</v>
      </c>
      <c r="D182" s="115">
        <v>4496</v>
      </c>
    </row>
    <row r="183" spans="1:4" ht="13.5" thickBot="1" x14ac:dyDescent="0.25">
      <c r="A183" s="225">
        <v>2021</v>
      </c>
      <c r="B183" s="11" t="s">
        <v>11</v>
      </c>
      <c r="C183" s="11" t="s">
        <v>21</v>
      </c>
      <c r="D183" s="116">
        <v>3567</v>
      </c>
    </row>
    <row r="184" spans="1:4" x14ac:dyDescent="0.2">
      <c r="A184" s="223">
        <v>2021</v>
      </c>
      <c r="B184" s="142" t="s">
        <v>0</v>
      </c>
      <c r="C184" s="142" t="s">
        <v>22</v>
      </c>
      <c r="D184" s="230">
        <v>958</v>
      </c>
    </row>
    <row r="185" spans="1:4" x14ac:dyDescent="0.2">
      <c r="A185" s="9">
        <v>2021</v>
      </c>
      <c r="B185" s="5" t="s">
        <v>1</v>
      </c>
      <c r="C185" s="5" t="s">
        <v>22</v>
      </c>
      <c r="D185" s="115">
        <v>1325</v>
      </c>
    </row>
    <row r="186" spans="1:4" x14ac:dyDescent="0.2">
      <c r="A186" s="9">
        <v>2021</v>
      </c>
      <c r="B186" s="5" t="s">
        <v>2</v>
      </c>
      <c r="C186" s="5" t="s">
        <v>22</v>
      </c>
      <c r="D186" s="115">
        <v>1399</v>
      </c>
    </row>
    <row r="187" spans="1:4" x14ac:dyDescent="0.2">
      <c r="A187" s="9">
        <v>2021</v>
      </c>
      <c r="B187" s="5" t="s">
        <v>3</v>
      </c>
      <c r="C187" s="5" t="s">
        <v>22</v>
      </c>
      <c r="D187" s="115">
        <v>1133</v>
      </c>
    </row>
    <row r="188" spans="1:4" x14ac:dyDescent="0.2">
      <c r="A188" s="9">
        <v>2021</v>
      </c>
      <c r="B188" s="5" t="s">
        <v>4</v>
      </c>
      <c r="C188" s="5" t="s">
        <v>22</v>
      </c>
      <c r="D188" s="115">
        <v>1226</v>
      </c>
    </row>
    <row r="189" spans="1:4" x14ac:dyDescent="0.2">
      <c r="A189" s="9">
        <v>2021</v>
      </c>
      <c r="B189" s="5" t="s">
        <v>5</v>
      </c>
      <c r="C189" s="5" t="s">
        <v>22</v>
      </c>
      <c r="D189" s="115">
        <v>1039</v>
      </c>
    </row>
    <row r="190" spans="1:4" x14ac:dyDescent="0.2">
      <c r="A190" s="9">
        <v>2021</v>
      </c>
      <c r="B190" s="5" t="s">
        <v>6</v>
      </c>
      <c r="C190" s="5" t="s">
        <v>22</v>
      </c>
      <c r="D190" s="115">
        <v>920</v>
      </c>
    </row>
    <row r="191" spans="1:4" x14ac:dyDescent="0.2">
      <c r="A191" s="9">
        <v>2021</v>
      </c>
      <c r="B191" s="5" t="s">
        <v>7</v>
      </c>
      <c r="C191" s="5" t="s">
        <v>22</v>
      </c>
      <c r="D191" s="115">
        <v>807</v>
      </c>
    </row>
    <row r="192" spans="1:4" x14ac:dyDescent="0.2">
      <c r="A192" s="9">
        <v>2021</v>
      </c>
      <c r="B192" s="5" t="s">
        <v>8</v>
      </c>
      <c r="C192" s="5" t="s">
        <v>22</v>
      </c>
      <c r="D192" s="115">
        <v>1057</v>
      </c>
    </row>
    <row r="193" spans="1:4" x14ac:dyDescent="0.2">
      <c r="A193" s="9">
        <v>2021</v>
      </c>
      <c r="B193" s="5" t="s">
        <v>9</v>
      </c>
      <c r="C193" s="5" t="s">
        <v>22</v>
      </c>
      <c r="D193" s="115">
        <v>1070</v>
      </c>
    </row>
    <row r="194" spans="1:4" x14ac:dyDescent="0.2">
      <c r="A194" s="9">
        <v>2021</v>
      </c>
      <c r="B194" s="5" t="s">
        <v>10</v>
      </c>
      <c r="C194" s="5" t="s">
        <v>22</v>
      </c>
      <c r="D194" s="115">
        <v>1156</v>
      </c>
    </row>
    <row r="195" spans="1:4" ht="13.5" thickBot="1" x14ac:dyDescent="0.25">
      <c r="A195" s="225">
        <v>2021</v>
      </c>
      <c r="B195" s="11" t="s">
        <v>11</v>
      </c>
      <c r="C195" s="11" t="s">
        <v>22</v>
      </c>
      <c r="D195" s="116">
        <v>986</v>
      </c>
    </row>
    <row r="196" spans="1:4" x14ac:dyDescent="0.2">
      <c r="A196" s="223">
        <v>2022</v>
      </c>
      <c r="B196" s="7" t="s">
        <v>0</v>
      </c>
      <c r="C196" s="7" t="s">
        <v>21</v>
      </c>
      <c r="D196" s="114">
        <v>3453</v>
      </c>
    </row>
    <row r="197" spans="1:4" x14ac:dyDescent="0.2">
      <c r="A197" s="9">
        <v>2022</v>
      </c>
      <c r="B197" s="5" t="s">
        <v>1</v>
      </c>
      <c r="C197" s="5" t="s">
        <v>21</v>
      </c>
      <c r="D197" s="115">
        <v>4439</v>
      </c>
    </row>
    <row r="198" spans="1:4" x14ac:dyDescent="0.2">
      <c r="A198" s="9">
        <v>2022</v>
      </c>
      <c r="B198" s="5" t="s">
        <v>2</v>
      </c>
      <c r="C198" s="5" t="s">
        <v>21</v>
      </c>
      <c r="D198" s="115">
        <v>4786</v>
      </c>
    </row>
    <row r="199" spans="1:4" x14ac:dyDescent="0.2">
      <c r="A199" s="9">
        <v>2022</v>
      </c>
      <c r="B199" s="5" t="s">
        <v>3</v>
      </c>
      <c r="C199" s="5" t="s">
        <v>21</v>
      </c>
      <c r="D199" s="115">
        <v>3345</v>
      </c>
    </row>
    <row r="200" spans="1:4" x14ac:dyDescent="0.2">
      <c r="A200" s="9">
        <v>2022</v>
      </c>
      <c r="B200" s="5" t="s">
        <v>4</v>
      </c>
      <c r="C200" s="5" t="s">
        <v>21</v>
      </c>
      <c r="D200" s="115">
        <v>4150</v>
      </c>
    </row>
    <row r="201" spans="1:4" x14ac:dyDescent="0.2">
      <c r="A201" s="9">
        <v>2022</v>
      </c>
      <c r="B201" s="5" t="s">
        <v>5</v>
      </c>
      <c r="C201" s="5" t="s">
        <v>21</v>
      </c>
      <c r="D201" s="115">
        <v>3907</v>
      </c>
    </row>
    <row r="202" spans="1:4" x14ac:dyDescent="0.2">
      <c r="A202" s="9">
        <v>2022</v>
      </c>
      <c r="B202" s="5" t="s">
        <v>6</v>
      </c>
      <c r="C202" s="5" t="s">
        <v>21</v>
      </c>
      <c r="D202" s="115">
        <v>3411</v>
      </c>
    </row>
    <row r="203" spans="1:4" x14ac:dyDescent="0.2">
      <c r="A203" s="9">
        <v>2022</v>
      </c>
      <c r="B203" s="5" t="s">
        <v>7</v>
      </c>
      <c r="C203" s="5" t="s">
        <v>21</v>
      </c>
      <c r="D203" s="115">
        <v>2583</v>
      </c>
    </row>
    <row r="204" spans="1:4" x14ac:dyDescent="0.2">
      <c r="A204" s="9">
        <v>2022</v>
      </c>
      <c r="B204" s="5" t="s">
        <v>8</v>
      </c>
      <c r="C204" s="5" t="s">
        <v>21</v>
      </c>
      <c r="D204" s="115">
        <v>3574</v>
      </c>
    </row>
    <row r="205" spans="1:4" x14ac:dyDescent="0.2">
      <c r="A205" s="9">
        <v>2022</v>
      </c>
      <c r="B205" s="5" t="s">
        <v>9</v>
      </c>
      <c r="C205" s="5" t="s">
        <v>21</v>
      </c>
      <c r="D205" s="115">
        <v>3904</v>
      </c>
    </row>
    <row r="206" spans="1:4" x14ac:dyDescent="0.2">
      <c r="A206" s="9">
        <v>2022</v>
      </c>
      <c r="B206" s="5" t="s">
        <v>10</v>
      </c>
      <c r="C206" s="5" t="s">
        <v>21</v>
      </c>
      <c r="D206" s="115">
        <v>4239</v>
      </c>
    </row>
    <row r="207" spans="1:4" ht="13.5" thickBot="1" x14ac:dyDescent="0.25">
      <c r="A207" s="225">
        <v>2022</v>
      </c>
      <c r="B207" s="11" t="s">
        <v>11</v>
      </c>
      <c r="C207" s="11" t="s">
        <v>21</v>
      </c>
      <c r="D207" s="116">
        <v>3436</v>
      </c>
    </row>
    <row r="208" spans="1:4" x14ac:dyDescent="0.2">
      <c r="A208" s="223">
        <v>2022</v>
      </c>
      <c r="B208" s="142" t="s">
        <v>0</v>
      </c>
      <c r="C208" s="142" t="s">
        <v>22</v>
      </c>
      <c r="D208" s="230">
        <v>987</v>
      </c>
    </row>
    <row r="209" spans="1:4" x14ac:dyDescent="0.2">
      <c r="A209" s="9">
        <v>2022</v>
      </c>
      <c r="B209" s="5" t="s">
        <v>1</v>
      </c>
      <c r="C209" s="5" t="s">
        <v>22</v>
      </c>
      <c r="D209" s="115">
        <v>1157</v>
      </c>
    </row>
    <row r="210" spans="1:4" x14ac:dyDescent="0.2">
      <c r="A210" s="9">
        <v>2022</v>
      </c>
      <c r="B210" s="5" t="s">
        <v>2</v>
      </c>
      <c r="C210" s="5" t="s">
        <v>22</v>
      </c>
      <c r="D210" s="115">
        <v>1265</v>
      </c>
    </row>
    <row r="211" spans="1:4" x14ac:dyDescent="0.2">
      <c r="A211" s="9">
        <v>2022</v>
      </c>
      <c r="B211" s="5" t="s">
        <v>3</v>
      </c>
      <c r="C211" s="5" t="s">
        <v>22</v>
      </c>
      <c r="D211" s="115">
        <v>969</v>
      </c>
    </row>
    <row r="212" spans="1:4" x14ac:dyDescent="0.2">
      <c r="A212" s="9">
        <v>2022</v>
      </c>
      <c r="B212" s="5" t="s">
        <v>4</v>
      </c>
      <c r="C212" s="5" t="s">
        <v>22</v>
      </c>
      <c r="D212" s="115">
        <v>1034</v>
      </c>
    </row>
    <row r="213" spans="1:4" x14ac:dyDescent="0.2">
      <c r="A213" s="9">
        <v>2022</v>
      </c>
      <c r="B213" s="5" t="s">
        <v>5</v>
      </c>
      <c r="C213" s="5" t="s">
        <v>22</v>
      </c>
      <c r="D213" s="115">
        <v>975</v>
      </c>
    </row>
    <row r="214" spans="1:4" x14ac:dyDescent="0.2">
      <c r="A214" s="9">
        <v>2022</v>
      </c>
      <c r="B214" s="5" t="s">
        <v>6</v>
      </c>
      <c r="C214" s="5" t="s">
        <v>22</v>
      </c>
      <c r="D214" s="115">
        <v>877</v>
      </c>
    </row>
    <row r="215" spans="1:4" x14ac:dyDescent="0.2">
      <c r="A215" s="9">
        <v>2022</v>
      </c>
      <c r="B215" s="5" t="s">
        <v>7</v>
      </c>
      <c r="C215" s="5" t="s">
        <v>22</v>
      </c>
      <c r="D215" s="115">
        <v>808</v>
      </c>
    </row>
    <row r="216" spans="1:4" x14ac:dyDescent="0.2">
      <c r="A216" s="9">
        <v>2022</v>
      </c>
      <c r="B216" s="5" t="s">
        <v>8</v>
      </c>
      <c r="C216" s="5" t="s">
        <v>22</v>
      </c>
      <c r="D216" s="115">
        <v>1084</v>
      </c>
    </row>
    <row r="217" spans="1:4" x14ac:dyDescent="0.2">
      <c r="A217" s="9">
        <v>2022</v>
      </c>
      <c r="B217" s="5" t="s">
        <v>9</v>
      </c>
      <c r="C217" s="5" t="s">
        <v>22</v>
      </c>
      <c r="D217" s="115">
        <v>1083</v>
      </c>
    </row>
    <row r="218" spans="1:4" x14ac:dyDescent="0.2">
      <c r="A218" s="9">
        <v>2022</v>
      </c>
      <c r="B218" s="5" t="s">
        <v>10</v>
      </c>
      <c r="C218" s="5" t="s">
        <v>22</v>
      </c>
      <c r="D218" s="115">
        <v>1251</v>
      </c>
    </row>
    <row r="219" spans="1:4" ht="13.5" thickBot="1" x14ac:dyDescent="0.25">
      <c r="A219" s="225">
        <v>2022</v>
      </c>
      <c r="B219" s="11" t="s">
        <v>11</v>
      </c>
      <c r="C219" s="11" t="s">
        <v>22</v>
      </c>
      <c r="D219" s="116">
        <v>954</v>
      </c>
    </row>
    <row r="220" spans="1:4" x14ac:dyDescent="0.2">
      <c r="A220" s="223">
        <v>2023</v>
      </c>
      <c r="B220" s="7" t="s">
        <v>0</v>
      </c>
      <c r="C220" s="7" t="s">
        <v>21</v>
      </c>
      <c r="D220" s="114">
        <v>3749</v>
      </c>
    </row>
    <row r="221" spans="1:4" x14ac:dyDescent="0.2">
      <c r="A221" s="9">
        <v>2023</v>
      </c>
      <c r="B221" s="5" t="s">
        <v>1</v>
      </c>
      <c r="C221" s="5" t="s">
        <v>21</v>
      </c>
      <c r="D221" s="115">
        <v>4244</v>
      </c>
    </row>
    <row r="222" spans="1:4" x14ac:dyDescent="0.2">
      <c r="A222" s="9">
        <v>2023</v>
      </c>
      <c r="B222" s="5" t="s">
        <v>2</v>
      </c>
      <c r="C222" s="5" t="s">
        <v>21</v>
      </c>
      <c r="D222" s="115">
        <v>5070</v>
      </c>
    </row>
    <row r="223" spans="1:4" x14ac:dyDescent="0.2">
      <c r="A223" s="9">
        <v>2023</v>
      </c>
      <c r="B223" s="5" t="s">
        <v>3</v>
      </c>
      <c r="C223" s="5" t="s">
        <v>21</v>
      </c>
      <c r="D223" s="115">
        <v>3561</v>
      </c>
    </row>
    <row r="224" spans="1:4" x14ac:dyDescent="0.2">
      <c r="A224" s="9">
        <v>2023</v>
      </c>
      <c r="B224" s="5" t="s">
        <v>4</v>
      </c>
      <c r="C224" s="5" t="s">
        <v>21</v>
      </c>
      <c r="D224" s="115">
        <v>4459</v>
      </c>
    </row>
    <row r="225" spans="1:4" x14ac:dyDescent="0.2">
      <c r="A225" s="9">
        <v>2023</v>
      </c>
      <c r="B225" s="5" t="s">
        <v>5</v>
      </c>
      <c r="C225" s="5" t="s">
        <v>21</v>
      </c>
      <c r="D225" s="115">
        <v>4301</v>
      </c>
    </row>
    <row r="226" spans="1:4" x14ac:dyDescent="0.2">
      <c r="A226" s="9">
        <v>2023</v>
      </c>
      <c r="B226" s="5" t="s">
        <v>6</v>
      </c>
      <c r="C226" s="5" t="s">
        <v>21</v>
      </c>
      <c r="D226" s="115">
        <v>3820</v>
      </c>
    </row>
    <row r="227" spans="1:4" x14ac:dyDescent="0.2">
      <c r="A227" s="9">
        <v>2023</v>
      </c>
      <c r="B227" s="5" t="s">
        <v>7</v>
      </c>
      <c r="C227" s="5" t="s">
        <v>21</v>
      </c>
      <c r="D227" s="115">
        <v>2895</v>
      </c>
    </row>
    <row r="228" spans="1:4" x14ac:dyDescent="0.2">
      <c r="A228" s="9">
        <v>2023</v>
      </c>
      <c r="B228" s="5" t="s">
        <v>8</v>
      </c>
      <c r="C228" s="5" t="s">
        <v>21</v>
      </c>
      <c r="D228" s="115">
        <v>3838</v>
      </c>
    </row>
    <row r="229" spans="1:4" x14ac:dyDescent="0.2">
      <c r="A229" s="9">
        <v>2023</v>
      </c>
      <c r="B229" s="5" t="s">
        <v>9</v>
      </c>
      <c r="C229" s="5" t="s">
        <v>21</v>
      </c>
      <c r="D229" s="115">
        <v>4522</v>
      </c>
    </row>
    <row r="230" spans="1:4" x14ac:dyDescent="0.2">
      <c r="A230" s="9">
        <v>2023</v>
      </c>
      <c r="B230" s="5" t="s">
        <v>10</v>
      </c>
      <c r="C230" s="5" t="s">
        <v>21</v>
      </c>
      <c r="D230" s="115">
        <v>4756</v>
      </c>
    </row>
    <row r="231" spans="1:4" ht="13.5" thickBot="1" x14ac:dyDescent="0.25">
      <c r="A231" s="225">
        <v>2023</v>
      </c>
      <c r="B231" s="11" t="s">
        <v>11</v>
      </c>
      <c r="C231" s="11" t="s">
        <v>21</v>
      </c>
      <c r="D231" s="116">
        <v>3558</v>
      </c>
    </row>
    <row r="232" spans="1:4" x14ac:dyDescent="0.2">
      <c r="A232" s="223">
        <v>2023</v>
      </c>
      <c r="B232" s="142" t="s">
        <v>0</v>
      </c>
      <c r="C232" s="142" t="s">
        <v>22</v>
      </c>
      <c r="D232" s="230">
        <v>1204</v>
      </c>
    </row>
    <row r="233" spans="1:4" x14ac:dyDescent="0.2">
      <c r="A233" s="9">
        <v>2023</v>
      </c>
      <c r="B233" s="5" t="s">
        <v>1</v>
      </c>
      <c r="C233" s="5" t="s">
        <v>22</v>
      </c>
      <c r="D233" s="115">
        <v>1252</v>
      </c>
    </row>
    <row r="234" spans="1:4" x14ac:dyDescent="0.2">
      <c r="A234" s="9">
        <v>2023</v>
      </c>
      <c r="B234" s="5" t="s">
        <v>2</v>
      </c>
      <c r="C234" s="5" t="s">
        <v>22</v>
      </c>
      <c r="D234" s="115">
        <v>1449</v>
      </c>
    </row>
    <row r="235" spans="1:4" x14ac:dyDescent="0.2">
      <c r="A235" s="9">
        <v>2023</v>
      </c>
      <c r="B235" s="5" t="s">
        <v>3</v>
      </c>
      <c r="C235" s="5" t="s">
        <v>22</v>
      </c>
      <c r="D235" s="115">
        <v>1126</v>
      </c>
    </row>
    <row r="236" spans="1:4" x14ac:dyDescent="0.2">
      <c r="A236" s="9">
        <v>2023</v>
      </c>
      <c r="B236" s="5" t="s">
        <v>4</v>
      </c>
      <c r="C236" s="5" t="s">
        <v>22</v>
      </c>
      <c r="D236" s="115">
        <v>1453</v>
      </c>
    </row>
    <row r="237" spans="1:4" x14ac:dyDescent="0.2">
      <c r="A237" s="9">
        <v>2023</v>
      </c>
      <c r="B237" s="5" t="s">
        <v>5</v>
      </c>
      <c r="C237" s="5" t="s">
        <v>22</v>
      </c>
      <c r="D237" s="115">
        <v>1293</v>
      </c>
    </row>
    <row r="238" spans="1:4" x14ac:dyDescent="0.2">
      <c r="A238" s="9">
        <v>2023</v>
      </c>
      <c r="B238" s="5" t="s">
        <v>6</v>
      </c>
      <c r="C238" s="5" t="s">
        <v>22</v>
      </c>
      <c r="D238" s="115">
        <v>1139</v>
      </c>
    </row>
    <row r="239" spans="1:4" x14ac:dyDescent="0.2">
      <c r="A239" s="9">
        <v>2023</v>
      </c>
      <c r="B239" s="5" t="s">
        <v>7</v>
      </c>
      <c r="C239" s="5" t="s">
        <v>22</v>
      </c>
      <c r="D239" s="115">
        <v>962</v>
      </c>
    </row>
    <row r="240" spans="1:4" x14ac:dyDescent="0.2">
      <c r="A240" s="9">
        <v>2023</v>
      </c>
      <c r="B240" s="5" t="s">
        <v>8</v>
      </c>
      <c r="C240" s="5" t="s">
        <v>22</v>
      </c>
      <c r="D240" s="115">
        <v>1224</v>
      </c>
    </row>
    <row r="241" spans="1:4" x14ac:dyDescent="0.2">
      <c r="A241" s="9">
        <v>2023</v>
      </c>
      <c r="B241" s="5" t="s">
        <v>9</v>
      </c>
      <c r="C241" s="5" t="s">
        <v>22</v>
      </c>
      <c r="D241" s="115">
        <v>1453</v>
      </c>
    </row>
    <row r="242" spans="1:4" x14ac:dyDescent="0.2">
      <c r="A242" s="9">
        <v>2023</v>
      </c>
      <c r="B242" s="5" t="s">
        <v>10</v>
      </c>
      <c r="C242" s="5" t="s">
        <v>22</v>
      </c>
      <c r="D242" s="115">
        <v>1462</v>
      </c>
    </row>
    <row r="243" spans="1:4" ht="13.5" thickBot="1" x14ac:dyDescent="0.25">
      <c r="A243" s="225">
        <v>2023</v>
      </c>
      <c r="B243" s="11" t="s">
        <v>11</v>
      </c>
      <c r="C243" s="11" t="s">
        <v>22</v>
      </c>
      <c r="D243" s="116">
        <v>1107</v>
      </c>
    </row>
    <row r="244" spans="1:4" x14ac:dyDescent="0.2">
      <c r="A244" s="223">
        <v>2024</v>
      </c>
      <c r="B244" s="7" t="s">
        <v>0</v>
      </c>
      <c r="C244" s="7" t="s">
        <v>21</v>
      </c>
      <c r="D244" s="115">
        <v>4239</v>
      </c>
    </row>
    <row r="245" spans="1:4" x14ac:dyDescent="0.2">
      <c r="A245" s="9">
        <v>2024</v>
      </c>
      <c r="B245" s="5" t="s">
        <v>1</v>
      </c>
      <c r="C245" s="5" t="s">
        <v>21</v>
      </c>
      <c r="D245" s="115">
        <v>4690</v>
      </c>
    </row>
    <row r="246" spans="1:4" x14ac:dyDescent="0.2">
      <c r="A246" s="9">
        <v>2024</v>
      </c>
      <c r="B246" s="5" t="s">
        <v>2</v>
      </c>
      <c r="C246" s="5" t="s">
        <v>21</v>
      </c>
      <c r="D246" s="115">
        <v>4595</v>
      </c>
    </row>
    <row r="247" spans="1:4" x14ac:dyDescent="0.2">
      <c r="A247" s="9">
        <v>2024</v>
      </c>
      <c r="B247" s="5" t="s">
        <v>3</v>
      </c>
      <c r="C247" s="5" t="s">
        <v>21</v>
      </c>
      <c r="D247" s="115">
        <v>4810</v>
      </c>
    </row>
    <row r="248" spans="1:4" x14ac:dyDescent="0.2">
      <c r="A248" s="9">
        <v>2024</v>
      </c>
      <c r="B248" s="5" t="s">
        <v>4</v>
      </c>
      <c r="C248" s="5" t="s">
        <v>21</v>
      </c>
      <c r="D248" s="115"/>
    </row>
    <row r="249" spans="1:4" x14ac:dyDescent="0.2">
      <c r="A249" s="9">
        <v>2024</v>
      </c>
      <c r="B249" s="5" t="s">
        <v>5</v>
      </c>
      <c r="C249" s="5" t="s">
        <v>21</v>
      </c>
      <c r="D249" s="115"/>
    </row>
    <row r="250" spans="1:4" x14ac:dyDescent="0.2">
      <c r="A250" s="9">
        <v>2024</v>
      </c>
      <c r="B250" s="5" t="s">
        <v>6</v>
      </c>
      <c r="C250" s="5" t="s">
        <v>21</v>
      </c>
      <c r="D250" s="115"/>
    </row>
    <row r="251" spans="1:4" x14ac:dyDescent="0.2">
      <c r="A251" s="9">
        <v>2024</v>
      </c>
      <c r="B251" s="5" t="s">
        <v>7</v>
      </c>
      <c r="C251" s="5" t="s">
        <v>21</v>
      </c>
      <c r="D251" s="115"/>
    </row>
    <row r="252" spans="1:4" x14ac:dyDescent="0.2">
      <c r="A252" s="9">
        <v>2024</v>
      </c>
      <c r="B252" s="5" t="s">
        <v>8</v>
      </c>
      <c r="C252" s="5" t="s">
        <v>21</v>
      </c>
      <c r="D252" s="115"/>
    </row>
    <row r="253" spans="1:4" x14ac:dyDescent="0.2">
      <c r="A253" s="9">
        <v>2024</v>
      </c>
      <c r="B253" s="5" t="s">
        <v>9</v>
      </c>
      <c r="C253" s="5" t="s">
        <v>21</v>
      </c>
      <c r="D253" s="115"/>
    </row>
    <row r="254" spans="1:4" x14ac:dyDescent="0.2">
      <c r="A254" s="9">
        <v>2024</v>
      </c>
      <c r="B254" s="5" t="s">
        <v>10</v>
      </c>
      <c r="C254" s="5" t="s">
        <v>21</v>
      </c>
      <c r="D254" s="115"/>
    </row>
    <row r="255" spans="1:4" ht="13.5" thickBot="1" x14ac:dyDescent="0.25">
      <c r="A255" s="225">
        <v>2024</v>
      </c>
      <c r="B255" s="11" t="s">
        <v>11</v>
      </c>
      <c r="C255" s="11" t="s">
        <v>21</v>
      </c>
      <c r="D255" s="115"/>
    </row>
    <row r="256" spans="1:4" x14ac:dyDescent="0.2">
      <c r="A256" s="223">
        <v>2024</v>
      </c>
      <c r="B256" s="142" t="s">
        <v>0</v>
      </c>
      <c r="C256" s="142" t="s">
        <v>22</v>
      </c>
      <c r="D256" s="230">
        <v>1361</v>
      </c>
    </row>
    <row r="257" spans="1:4" x14ac:dyDescent="0.2">
      <c r="A257" s="9">
        <v>2024</v>
      </c>
      <c r="B257" s="5" t="s">
        <v>1</v>
      </c>
      <c r="C257" s="5" t="s">
        <v>22</v>
      </c>
      <c r="D257" s="115">
        <v>1484</v>
      </c>
    </row>
    <row r="258" spans="1:4" x14ac:dyDescent="0.2">
      <c r="A258" s="9">
        <v>2024</v>
      </c>
      <c r="B258" s="5" t="s">
        <v>2</v>
      </c>
      <c r="C258" s="5" t="s">
        <v>22</v>
      </c>
      <c r="D258" s="115">
        <v>1438</v>
      </c>
    </row>
    <row r="259" spans="1:4" x14ac:dyDescent="0.2">
      <c r="A259" s="9">
        <v>2024</v>
      </c>
      <c r="B259" s="5" t="s">
        <v>3</v>
      </c>
      <c r="C259" s="5" t="s">
        <v>22</v>
      </c>
      <c r="D259" s="115">
        <v>1296</v>
      </c>
    </row>
    <row r="260" spans="1:4" x14ac:dyDescent="0.2">
      <c r="A260" s="9">
        <v>2024</v>
      </c>
      <c r="B260" s="5" t="s">
        <v>4</v>
      </c>
      <c r="C260" s="5" t="s">
        <v>22</v>
      </c>
      <c r="D260" s="115"/>
    </row>
    <row r="261" spans="1:4" x14ac:dyDescent="0.2">
      <c r="A261" s="9">
        <v>2024</v>
      </c>
      <c r="B261" s="5" t="s">
        <v>5</v>
      </c>
      <c r="C261" s="5" t="s">
        <v>22</v>
      </c>
      <c r="D261" s="115"/>
    </row>
    <row r="262" spans="1:4" x14ac:dyDescent="0.2">
      <c r="A262" s="9">
        <v>2024</v>
      </c>
      <c r="B262" s="5" t="s">
        <v>6</v>
      </c>
      <c r="C262" s="5" t="s">
        <v>22</v>
      </c>
      <c r="D262" s="115"/>
    </row>
    <row r="263" spans="1:4" x14ac:dyDescent="0.2">
      <c r="A263" s="9">
        <v>2024</v>
      </c>
      <c r="B263" s="5" t="s">
        <v>7</v>
      </c>
      <c r="C263" s="5" t="s">
        <v>22</v>
      </c>
      <c r="D263" s="115"/>
    </row>
    <row r="264" spans="1:4" x14ac:dyDescent="0.2">
      <c r="A264" s="9">
        <v>2024</v>
      </c>
      <c r="B264" s="5" t="s">
        <v>8</v>
      </c>
      <c r="C264" s="5" t="s">
        <v>22</v>
      </c>
      <c r="D264" s="115"/>
    </row>
    <row r="265" spans="1:4" x14ac:dyDescent="0.2">
      <c r="A265" s="9">
        <v>2024</v>
      </c>
      <c r="B265" s="5" t="s">
        <v>9</v>
      </c>
      <c r="C265" s="5" t="s">
        <v>22</v>
      </c>
      <c r="D265" s="115"/>
    </row>
    <row r="266" spans="1:4" x14ac:dyDescent="0.2">
      <c r="A266" s="9">
        <v>2024</v>
      </c>
      <c r="B266" s="5" t="s">
        <v>10</v>
      </c>
      <c r="C266" s="5" t="s">
        <v>22</v>
      </c>
      <c r="D266" s="115"/>
    </row>
    <row r="267" spans="1:4" ht="13.5" thickBot="1" x14ac:dyDescent="0.25">
      <c r="A267" s="225">
        <v>2024</v>
      </c>
      <c r="B267" s="11" t="s">
        <v>11</v>
      </c>
      <c r="C267" s="11" t="s">
        <v>22</v>
      </c>
      <c r="D267" s="115"/>
    </row>
    <row r="268" spans="1:4" x14ac:dyDescent="0.2">
      <c r="A268" s="223">
        <v>2021</v>
      </c>
      <c r="B268" s="7" t="s">
        <v>0</v>
      </c>
      <c r="C268" s="7" t="s">
        <v>23</v>
      </c>
      <c r="D268" s="114">
        <v>91</v>
      </c>
    </row>
    <row r="269" spans="1:4" x14ac:dyDescent="0.2">
      <c r="A269" s="9">
        <v>2021</v>
      </c>
      <c r="B269" s="5" t="s">
        <v>1</v>
      </c>
      <c r="C269" s="5" t="s">
        <v>23</v>
      </c>
      <c r="D269" s="115">
        <v>148</v>
      </c>
    </row>
    <row r="270" spans="1:4" x14ac:dyDescent="0.2">
      <c r="A270" s="9">
        <v>2021</v>
      </c>
      <c r="B270" s="5" t="s">
        <v>2</v>
      </c>
      <c r="C270" s="5" t="s">
        <v>23</v>
      </c>
      <c r="D270" s="115">
        <v>142</v>
      </c>
    </row>
    <row r="271" spans="1:4" x14ac:dyDescent="0.2">
      <c r="A271" s="9">
        <v>2021</v>
      </c>
      <c r="B271" s="5" t="s">
        <v>3</v>
      </c>
      <c r="C271" s="5" t="s">
        <v>23</v>
      </c>
      <c r="D271" s="115">
        <v>131</v>
      </c>
    </row>
    <row r="272" spans="1:4" x14ac:dyDescent="0.2">
      <c r="A272" s="9">
        <v>2021</v>
      </c>
      <c r="B272" s="5" t="s">
        <v>4</v>
      </c>
      <c r="C272" s="5" t="s">
        <v>23</v>
      </c>
      <c r="D272" s="115">
        <v>119</v>
      </c>
    </row>
    <row r="273" spans="1:4" x14ac:dyDescent="0.2">
      <c r="A273" s="9">
        <v>2021</v>
      </c>
      <c r="B273" s="5" t="s">
        <v>5</v>
      </c>
      <c r="C273" s="5" t="s">
        <v>23</v>
      </c>
      <c r="D273" s="115">
        <v>134</v>
      </c>
    </row>
    <row r="274" spans="1:4" x14ac:dyDescent="0.2">
      <c r="A274" s="9">
        <v>2021</v>
      </c>
      <c r="B274" s="5" t="s">
        <v>6</v>
      </c>
      <c r="C274" s="5" t="s">
        <v>23</v>
      </c>
      <c r="D274" s="115">
        <v>120</v>
      </c>
    </row>
    <row r="275" spans="1:4" x14ac:dyDescent="0.2">
      <c r="A275" s="9">
        <v>2021</v>
      </c>
      <c r="B275" s="5" t="s">
        <v>7</v>
      </c>
      <c r="C275" s="5" t="s">
        <v>23</v>
      </c>
      <c r="D275" s="115">
        <v>72</v>
      </c>
    </row>
    <row r="276" spans="1:4" x14ac:dyDescent="0.2">
      <c r="A276" s="9">
        <v>2021</v>
      </c>
      <c r="B276" s="5" t="s">
        <v>8</v>
      </c>
      <c r="C276" s="5" t="s">
        <v>23</v>
      </c>
      <c r="D276" s="115">
        <v>77</v>
      </c>
    </row>
    <row r="277" spans="1:4" x14ac:dyDescent="0.2">
      <c r="A277" s="9">
        <v>2021</v>
      </c>
      <c r="B277" s="5" t="s">
        <v>9</v>
      </c>
      <c r="C277" s="5" t="s">
        <v>23</v>
      </c>
      <c r="D277" s="115">
        <v>135</v>
      </c>
    </row>
    <row r="278" spans="1:4" x14ac:dyDescent="0.2">
      <c r="A278" s="9">
        <v>2021</v>
      </c>
      <c r="B278" s="5" t="s">
        <v>10</v>
      </c>
      <c r="C278" s="5" t="s">
        <v>23</v>
      </c>
      <c r="D278" s="115">
        <v>82</v>
      </c>
    </row>
    <row r="279" spans="1:4" ht="13.5" thickBot="1" x14ac:dyDescent="0.25">
      <c r="A279" s="225">
        <v>2021</v>
      </c>
      <c r="B279" s="11" t="s">
        <v>11</v>
      </c>
      <c r="C279" s="11" t="s">
        <v>23</v>
      </c>
      <c r="D279" s="116">
        <v>78</v>
      </c>
    </row>
    <row r="280" spans="1:4" x14ac:dyDescent="0.2">
      <c r="A280" s="223">
        <v>2021</v>
      </c>
      <c r="B280" s="142" t="s">
        <v>0</v>
      </c>
      <c r="C280" s="142" t="s">
        <v>24</v>
      </c>
      <c r="D280" s="230">
        <v>935</v>
      </c>
    </row>
    <row r="281" spans="1:4" x14ac:dyDescent="0.2">
      <c r="A281" s="9">
        <v>2021</v>
      </c>
      <c r="B281" s="5" t="s">
        <v>1</v>
      </c>
      <c r="C281" s="5" t="s">
        <v>24</v>
      </c>
      <c r="D281" s="115">
        <v>1118</v>
      </c>
    </row>
    <row r="282" spans="1:4" x14ac:dyDescent="0.2">
      <c r="A282" s="9">
        <v>2021</v>
      </c>
      <c r="B282" s="5" t="s">
        <v>2</v>
      </c>
      <c r="C282" s="5" t="s">
        <v>24</v>
      </c>
      <c r="D282" s="115">
        <v>1323</v>
      </c>
    </row>
    <row r="283" spans="1:4" x14ac:dyDescent="0.2">
      <c r="A283" s="9">
        <v>2021</v>
      </c>
      <c r="B283" s="5" t="s">
        <v>3</v>
      </c>
      <c r="C283" s="5" t="s">
        <v>24</v>
      </c>
      <c r="D283" s="115">
        <v>906</v>
      </c>
    </row>
    <row r="284" spans="1:4" x14ac:dyDescent="0.2">
      <c r="A284" s="9">
        <v>2021</v>
      </c>
      <c r="B284" s="5" t="s">
        <v>4</v>
      </c>
      <c r="C284" s="5" t="s">
        <v>24</v>
      </c>
      <c r="D284" s="115">
        <v>954</v>
      </c>
    </row>
    <row r="285" spans="1:4" x14ac:dyDescent="0.2">
      <c r="A285" s="9">
        <v>2021</v>
      </c>
      <c r="B285" s="5" t="s">
        <v>5</v>
      </c>
      <c r="C285" s="5" t="s">
        <v>24</v>
      </c>
      <c r="D285" s="115">
        <v>1438</v>
      </c>
    </row>
    <row r="286" spans="1:4" x14ac:dyDescent="0.2">
      <c r="A286" s="9">
        <v>2021</v>
      </c>
      <c r="B286" s="5" t="s">
        <v>6</v>
      </c>
      <c r="C286" s="5" t="s">
        <v>24</v>
      </c>
      <c r="D286" s="115">
        <v>1503</v>
      </c>
    </row>
    <row r="287" spans="1:4" x14ac:dyDescent="0.2">
      <c r="A287" s="9">
        <v>2021</v>
      </c>
      <c r="B287" s="5" t="s">
        <v>7</v>
      </c>
      <c r="C287" s="5" t="s">
        <v>24</v>
      </c>
      <c r="D287" s="115">
        <v>518</v>
      </c>
    </row>
    <row r="288" spans="1:4" x14ac:dyDescent="0.2">
      <c r="A288" s="9">
        <v>2021</v>
      </c>
      <c r="B288" s="5" t="s">
        <v>8</v>
      </c>
      <c r="C288" s="5" t="s">
        <v>24</v>
      </c>
      <c r="D288" s="115">
        <v>495</v>
      </c>
    </row>
    <row r="289" spans="1:4" x14ac:dyDescent="0.2">
      <c r="A289" s="9">
        <v>2021</v>
      </c>
      <c r="B289" s="5" t="s">
        <v>9</v>
      </c>
      <c r="C289" s="5" t="s">
        <v>24</v>
      </c>
      <c r="D289" s="115">
        <v>1121</v>
      </c>
    </row>
    <row r="290" spans="1:4" x14ac:dyDescent="0.2">
      <c r="A290" s="9">
        <v>2021</v>
      </c>
      <c r="B290" s="5" t="s">
        <v>10</v>
      </c>
      <c r="C290" s="5" t="s">
        <v>24</v>
      </c>
      <c r="D290" s="115">
        <v>954</v>
      </c>
    </row>
    <row r="291" spans="1:4" ht="13.5" thickBot="1" x14ac:dyDescent="0.25">
      <c r="A291" s="225">
        <v>2021</v>
      </c>
      <c r="B291" s="11" t="s">
        <v>11</v>
      </c>
      <c r="C291" s="11" t="s">
        <v>24</v>
      </c>
      <c r="D291" s="116">
        <v>849</v>
      </c>
    </row>
    <row r="292" spans="1:4" x14ac:dyDescent="0.2">
      <c r="A292" s="223">
        <v>2022</v>
      </c>
      <c r="B292" s="7" t="s">
        <v>0</v>
      </c>
      <c r="C292" s="7" t="s">
        <v>23</v>
      </c>
      <c r="D292" s="114">
        <v>74</v>
      </c>
    </row>
    <row r="293" spans="1:4" x14ac:dyDescent="0.2">
      <c r="A293" s="9">
        <v>2022</v>
      </c>
      <c r="B293" s="5" t="s">
        <v>1</v>
      </c>
      <c r="C293" s="5" t="s">
        <v>23</v>
      </c>
      <c r="D293" s="115">
        <v>100</v>
      </c>
    </row>
    <row r="294" spans="1:4" x14ac:dyDescent="0.2">
      <c r="A294" s="9">
        <v>2022</v>
      </c>
      <c r="B294" s="5" t="s">
        <v>2</v>
      </c>
      <c r="C294" s="5" t="s">
        <v>23</v>
      </c>
      <c r="D294" s="115">
        <v>110</v>
      </c>
    </row>
    <row r="295" spans="1:4" x14ac:dyDescent="0.2">
      <c r="A295" s="9">
        <v>2022</v>
      </c>
      <c r="B295" s="5" t="s">
        <v>3</v>
      </c>
      <c r="C295" s="5" t="s">
        <v>23</v>
      </c>
      <c r="D295" s="115">
        <v>69</v>
      </c>
    </row>
    <row r="296" spans="1:4" x14ac:dyDescent="0.2">
      <c r="A296" s="9">
        <v>2022</v>
      </c>
      <c r="B296" s="5" t="s">
        <v>4</v>
      </c>
      <c r="C296" s="5" t="s">
        <v>23</v>
      </c>
      <c r="D296" s="115">
        <v>101</v>
      </c>
    </row>
    <row r="297" spans="1:4" x14ac:dyDescent="0.2">
      <c r="A297" s="9">
        <v>2022</v>
      </c>
      <c r="B297" s="5" t="s">
        <v>5</v>
      </c>
      <c r="C297" s="5" t="s">
        <v>23</v>
      </c>
      <c r="D297" s="115">
        <v>92</v>
      </c>
    </row>
    <row r="298" spans="1:4" x14ac:dyDescent="0.2">
      <c r="A298" s="9">
        <v>2022</v>
      </c>
      <c r="B298" s="5" t="s">
        <v>6</v>
      </c>
      <c r="C298" s="5" t="s">
        <v>23</v>
      </c>
      <c r="D298" s="115">
        <v>96</v>
      </c>
    </row>
    <row r="299" spans="1:4" x14ac:dyDescent="0.2">
      <c r="A299" s="9">
        <v>2022</v>
      </c>
      <c r="B299" s="5" t="s">
        <v>7</v>
      </c>
      <c r="C299" s="5" t="s">
        <v>23</v>
      </c>
      <c r="D299" s="115">
        <v>57</v>
      </c>
    </row>
    <row r="300" spans="1:4" x14ac:dyDescent="0.2">
      <c r="A300" s="9">
        <v>2022</v>
      </c>
      <c r="B300" s="5" t="s">
        <v>8</v>
      </c>
      <c r="C300" s="5" t="s">
        <v>23</v>
      </c>
      <c r="D300" s="115">
        <v>134</v>
      </c>
    </row>
    <row r="301" spans="1:4" x14ac:dyDescent="0.2">
      <c r="A301" s="9">
        <v>2022</v>
      </c>
      <c r="B301" s="5" t="s">
        <v>9</v>
      </c>
      <c r="C301" s="5" t="s">
        <v>23</v>
      </c>
      <c r="D301" s="115">
        <v>113</v>
      </c>
    </row>
    <row r="302" spans="1:4" x14ac:dyDescent="0.2">
      <c r="A302" s="9">
        <v>2022</v>
      </c>
      <c r="B302" s="5" t="s">
        <v>10</v>
      </c>
      <c r="C302" s="5" t="s">
        <v>23</v>
      </c>
      <c r="D302" s="115">
        <v>128</v>
      </c>
    </row>
    <row r="303" spans="1:4" ht="13.5" thickBot="1" x14ac:dyDescent="0.25">
      <c r="A303" s="225">
        <v>2022</v>
      </c>
      <c r="B303" s="11" t="s">
        <v>11</v>
      </c>
      <c r="C303" s="11" t="s">
        <v>23</v>
      </c>
      <c r="D303" s="116">
        <v>120</v>
      </c>
    </row>
    <row r="304" spans="1:4" x14ac:dyDescent="0.2">
      <c r="A304" s="223">
        <v>2022</v>
      </c>
      <c r="B304" s="142" t="s">
        <v>0</v>
      </c>
      <c r="C304" s="142" t="s">
        <v>24</v>
      </c>
      <c r="D304" s="230">
        <v>515</v>
      </c>
    </row>
    <row r="305" spans="1:4" x14ac:dyDescent="0.2">
      <c r="A305" s="9">
        <v>2022</v>
      </c>
      <c r="B305" s="5" t="s">
        <v>1</v>
      </c>
      <c r="C305" s="5" t="s">
        <v>24</v>
      </c>
      <c r="D305" s="115">
        <v>1139</v>
      </c>
    </row>
    <row r="306" spans="1:4" x14ac:dyDescent="0.2">
      <c r="A306" s="9">
        <v>2022</v>
      </c>
      <c r="B306" s="5" t="s">
        <v>2</v>
      </c>
      <c r="C306" s="5" t="s">
        <v>24</v>
      </c>
      <c r="D306" s="115">
        <v>1171</v>
      </c>
    </row>
    <row r="307" spans="1:4" x14ac:dyDescent="0.2">
      <c r="A307" s="9">
        <v>2022</v>
      </c>
      <c r="B307" s="5" t="s">
        <v>3</v>
      </c>
      <c r="C307" s="5" t="s">
        <v>24</v>
      </c>
      <c r="D307" s="115">
        <v>389</v>
      </c>
    </row>
    <row r="308" spans="1:4" x14ac:dyDescent="0.2">
      <c r="A308" s="9">
        <v>2022</v>
      </c>
      <c r="B308" s="5" t="s">
        <v>4</v>
      </c>
      <c r="C308" s="5" t="s">
        <v>24</v>
      </c>
      <c r="D308" s="115">
        <v>1020</v>
      </c>
    </row>
    <row r="309" spans="1:4" x14ac:dyDescent="0.2">
      <c r="A309" s="9">
        <v>2022</v>
      </c>
      <c r="B309" s="5" t="s">
        <v>5</v>
      </c>
      <c r="C309" s="5" t="s">
        <v>24</v>
      </c>
      <c r="D309" s="115">
        <v>838</v>
      </c>
    </row>
    <row r="310" spans="1:4" x14ac:dyDescent="0.2">
      <c r="A310" s="9">
        <v>2022</v>
      </c>
      <c r="B310" s="5" t="s">
        <v>6</v>
      </c>
      <c r="C310" s="5" t="s">
        <v>24</v>
      </c>
      <c r="D310" s="115">
        <v>974</v>
      </c>
    </row>
    <row r="311" spans="1:4" x14ac:dyDescent="0.2">
      <c r="A311" s="9">
        <v>2022</v>
      </c>
      <c r="B311" s="5" t="s">
        <v>7</v>
      </c>
      <c r="C311" s="5" t="s">
        <v>24</v>
      </c>
      <c r="D311" s="115">
        <v>350</v>
      </c>
    </row>
    <row r="312" spans="1:4" x14ac:dyDescent="0.2">
      <c r="A312" s="9">
        <v>2022</v>
      </c>
      <c r="B312" s="5" t="s">
        <v>8</v>
      </c>
      <c r="C312" s="5" t="s">
        <v>24</v>
      </c>
      <c r="D312" s="115">
        <v>1038</v>
      </c>
    </row>
    <row r="313" spans="1:4" x14ac:dyDescent="0.2">
      <c r="A313" s="9">
        <v>2022</v>
      </c>
      <c r="B313" s="5" t="s">
        <v>9</v>
      </c>
      <c r="C313" s="5" t="s">
        <v>24</v>
      </c>
      <c r="D313" s="115">
        <v>1245</v>
      </c>
    </row>
    <row r="314" spans="1:4" x14ac:dyDescent="0.2">
      <c r="A314" s="9">
        <v>2022</v>
      </c>
      <c r="B314" s="5" t="s">
        <v>10</v>
      </c>
      <c r="C314" s="5" t="s">
        <v>24</v>
      </c>
      <c r="D314" s="115">
        <v>1038</v>
      </c>
    </row>
    <row r="315" spans="1:4" ht="13.5" thickBot="1" x14ac:dyDescent="0.25">
      <c r="A315" s="225">
        <v>2022</v>
      </c>
      <c r="B315" s="11" t="s">
        <v>11</v>
      </c>
      <c r="C315" s="11" t="s">
        <v>24</v>
      </c>
      <c r="D315" s="116">
        <v>1207</v>
      </c>
    </row>
    <row r="316" spans="1:4" x14ac:dyDescent="0.2">
      <c r="A316" s="223">
        <v>2023</v>
      </c>
      <c r="B316" s="7" t="s">
        <v>0</v>
      </c>
      <c r="C316" s="7" t="s">
        <v>23</v>
      </c>
      <c r="D316" s="114">
        <v>95</v>
      </c>
    </row>
    <row r="317" spans="1:4" x14ac:dyDescent="0.2">
      <c r="A317" s="9">
        <v>2023</v>
      </c>
      <c r="B317" s="5" t="s">
        <v>1</v>
      </c>
      <c r="C317" s="5" t="s">
        <v>23</v>
      </c>
      <c r="D317" s="115">
        <v>124</v>
      </c>
    </row>
    <row r="318" spans="1:4" x14ac:dyDescent="0.2">
      <c r="A318" s="9">
        <v>2023</v>
      </c>
      <c r="B318" s="5" t="s">
        <v>2</v>
      </c>
      <c r="C318" s="5" t="s">
        <v>23</v>
      </c>
      <c r="D318" s="115">
        <v>145</v>
      </c>
    </row>
    <row r="319" spans="1:4" x14ac:dyDescent="0.2">
      <c r="A319" s="9">
        <v>2023</v>
      </c>
      <c r="B319" s="5" t="s">
        <v>3</v>
      </c>
      <c r="C319" s="5" t="s">
        <v>23</v>
      </c>
      <c r="D319" s="115">
        <v>83</v>
      </c>
    </row>
    <row r="320" spans="1:4" x14ac:dyDescent="0.2">
      <c r="A320" s="9">
        <v>2023</v>
      </c>
      <c r="B320" s="5" t="s">
        <v>4</v>
      </c>
      <c r="C320" s="5" t="s">
        <v>23</v>
      </c>
      <c r="D320" s="115">
        <v>137</v>
      </c>
    </row>
    <row r="321" spans="1:4" x14ac:dyDescent="0.2">
      <c r="A321" s="9">
        <v>2023</v>
      </c>
      <c r="B321" s="5" t="s">
        <v>5</v>
      </c>
      <c r="C321" s="5" t="s">
        <v>23</v>
      </c>
      <c r="D321" s="115">
        <v>132</v>
      </c>
    </row>
    <row r="322" spans="1:4" x14ac:dyDescent="0.2">
      <c r="A322" s="9">
        <v>2023</v>
      </c>
      <c r="B322" s="5" t="s">
        <v>6</v>
      </c>
      <c r="C322" s="5" t="s">
        <v>23</v>
      </c>
      <c r="D322" s="115">
        <v>133</v>
      </c>
    </row>
    <row r="323" spans="1:4" x14ac:dyDescent="0.2">
      <c r="A323" s="9">
        <v>2023</v>
      </c>
      <c r="B323" s="5" t="s">
        <v>7</v>
      </c>
      <c r="C323" s="5" t="s">
        <v>23</v>
      </c>
      <c r="D323" s="115">
        <v>92</v>
      </c>
    </row>
    <row r="324" spans="1:4" x14ac:dyDescent="0.2">
      <c r="A324" s="9">
        <v>2023</v>
      </c>
      <c r="B324" s="5" t="s">
        <v>8</v>
      </c>
      <c r="C324" s="5" t="s">
        <v>23</v>
      </c>
      <c r="D324" s="115">
        <v>118</v>
      </c>
    </row>
    <row r="325" spans="1:4" x14ac:dyDescent="0.2">
      <c r="A325" s="9">
        <v>2023</v>
      </c>
      <c r="B325" s="5" t="s">
        <v>9</v>
      </c>
      <c r="C325" s="5" t="s">
        <v>23</v>
      </c>
      <c r="D325" s="115">
        <v>118</v>
      </c>
    </row>
    <row r="326" spans="1:4" x14ac:dyDescent="0.2">
      <c r="A326" s="9">
        <v>2023</v>
      </c>
      <c r="B326" s="5" t="s">
        <v>10</v>
      </c>
      <c r="C326" s="5" t="s">
        <v>23</v>
      </c>
      <c r="D326" s="115">
        <v>120</v>
      </c>
    </row>
    <row r="327" spans="1:4" ht="13.5" thickBot="1" x14ac:dyDescent="0.25">
      <c r="A327" s="225">
        <v>2023</v>
      </c>
      <c r="B327" s="11" t="s">
        <v>11</v>
      </c>
      <c r="C327" s="11" t="s">
        <v>23</v>
      </c>
      <c r="D327" s="116">
        <v>112</v>
      </c>
    </row>
    <row r="328" spans="1:4" x14ac:dyDescent="0.2">
      <c r="A328" s="223">
        <v>2023</v>
      </c>
      <c r="B328" s="142" t="s">
        <v>0</v>
      </c>
      <c r="C328" s="142" t="s">
        <v>24</v>
      </c>
      <c r="D328" s="230">
        <v>695</v>
      </c>
    </row>
    <row r="329" spans="1:4" x14ac:dyDescent="0.2">
      <c r="A329" s="9">
        <v>2023</v>
      </c>
      <c r="B329" s="5" t="s">
        <v>1</v>
      </c>
      <c r="C329" s="5" t="s">
        <v>24</v>
      </c>
      <c r="D329" s="115">
        <v>1158</v>
      </c>
    </row>
    <row r="330" spans="1:4" x14ac:dyDescent="0.2">
      <c r="A330" s="9">
        <v>2023</v>
      </c>
      <c r="B330" s="5" t="s">
        <v>2</v>
      </c>
      <c r="C330" s="5" t="s">
        <v>24</v>
      </c>
      <c r="D330" s="115">
        <v>1507</v>
      </c>
    </row>
    <row r="331" spans="1:4" x14ac:dyDescent="0.2">
      <c r="A331" s="9">
        <v>2023</v>
      </c>
      <c r="B331" s="5" t="s">
        <v>3</v>
      </c>
      <c r="C331" s="5" t="s">
        <v>24</v>
      </c>
      <c r="D331" s="115">
        <v>517</v>
      </c>
    </row>
    <row r="332" spans="1:4" x14ac:dyDescent="0.2">
      <c r="A332" s="9">
        <v>2023</v>
      </c>
      <c r="B332" s="5" t="s">
        <v>4</v>
      </c>
      <c r="C332" s="5" t="s">
        <v>24</v>
      </c>
      <c r="D332" s="115">
        <v>1407</v>
      </c>
    </row>
    <row r="333" spans="1:4" x14ac:dyDescent="0.2">
      <c r="A333" s="9">
        <v>2023</v>
      </c>
      <c r="B333" s="5" t="s">
        <v>5</v>
      </c>
      <c r="C333" s="5" t="s">
        <v>24</v>
      </c>
      <c r="D333" s="115">
        <v>911</v>
      </c>
    </row>
    <row r="334" spans="1:4" x14ac:dyDescent="0.2">
      <c r="A334" s="9">
        <v>2023</v>
      </c>
      <c r="B334" s="5" t="s">
        <v>6</v>
      </c>
      <c r="C334" s="5" t="s">
        <v>24</v>
      </c>
      <c r="D334" s="115">
        <v>2041</v>
      </c>
    </row>
    <row r="335" spans="1:4" x14ac:dyDescent="0.2">
      <c r="A335" s="9">
        <v>2023</v>
      </c>
      <c r="B335" s="5" t="s">
        <v>7</v>
      </c>
      <c r="C335" s="5" t="s">
        <v>24</v>
      </c>
      <c r="D335" s="115">
        <v>1206</v>
      </c>
    </row>
    <row r="336" spans="1:4" x14ac:dyDescent="0.2">
      <c r="A336" s="9">
        <v>2023</v>
      </c>
      <c r="B336" s="5" t="s">
        <v>8</v>
      </c>
      <c r="C336" s="5" t="s">
        <v>24</v>
      </c>
      <c r="D336" s="115">
        <v>1691</v>
      </c>
    </row>
    <row r="337" spans="1:4" x14ac:dyDescent="0.2">
      <c r="A337" s="9">
        <v>2023</v>
      </c>
      <c r="B337" s="5" t="s">
        <v>9</v>
      </c>
      <c r="C337" s="5" t="s">
        <v>24</v>
      </c>
      <c r="D337" s="115">
        <v>1122</v>
      </c>
    </row>
    <row r="338" spans="1:4" x14ac:dyDescent="0.2">
      <c r="A338" s="9">
        <v>2023</v>
      </c>
      <c r="B338" s="5" t="s">
        <v>10</v>
      </c>
      <c r="C338" s="5" t="s">
        <v>24</v>
      </c>
      <c r="D338" s="115">
        <v>1210</v>
      </c>
    </row>
    <row r="339" spans="1:4" ht="13.5" thickBot="1" x14ac:dyDescent="0.25">
      <c r="A339" s="225">
        <v>2023</v>
      </c>
      <c r="B339" s="11" t="s">
        <v>11</v>
      </c>
      <c r="C339" s="11" t="s">
        <v>24</v>
      </c>
      <c r="D339" s="116">
        <v>1125</v>
      </c>
    </row>
    <row r="340" spans="1:4" x14ac:dyDescent="0.2">
      <c r="A340" s="223">
        <v>2024</v>
      </c>
      <c r="B340" s="7" t="s">
        <v>0</v>
      </c>
      <c r="C340" s="7" t="s">
        <v>23</v>
      </c>
      <c r="D340" s="115">
        <v>104</v>
      </c>
    </row>
    <row r="341" spans="1:4" x14ac:dyDescent="0.2">
      <c r="A341" s="9">
        <v>2024</v>
      </c>
      <c r="B341" s="5" t="s">
        <v>1</v>
      </c>
      <c r="C341" s="5" t="s">
        <v>23</v>
      </c>
      <c r="D341" s="115">
        <v>129</v>
      </c>
    </row>
    <row r="342" spans="1:4" x14ac:dyDescent="0.2">
      <c r="A342" s="9">
        <v>2024</v>
      </c>
      <c r="B342" s="5" t="s">
        <v>2</v>
      </c>
      <c r="C342" s="5" t="s">
        <v>23</v>
      </c>
      <c r="D342" s="115">
        <v>138</v>
      </c>
    </row>
    <row r="343" spans="1:4" x14ac:dyDescent="0.2">
      <c r="A343" s="9">
        <v>2024</v>
      </c>
      <c r="B343" s="5" t="s">
        <v>3</v>
      </c>
      <c r="C343" s="5" t="s">
        <v>23</v>
      </c>
      <c r="D343" s="115">
        <v>119</v>
      </c>
    </row>
    <row r="344" spans="1:4" x14ac:dyDescent="0.2">
      <c r="A344" s="9">
        <v>2024</v>
      </c>
      <c r="B344" s="5" t="s">
        <v>4</v>
      </c>
      <c r="C344" s="5" t="s">
        <v>23</v>
      </c>
      <c r="D344" s="115"/>
    </row>
    <row r="345" spans="1:4" x14ac:dyDescent="0.2">
      <c r="A345" s="9">
        <v>2024</v>
      </c>
      <c r="B345" s="5" t="s">
        <v>5</v>
      </c>
      <c r="C345" s="5" t="s">
        <v>23</v>
      </c>
      <c r="D345" s="115"/>
    </row>
    <row r="346" spans="1:4" x14ac:dyDescent="0.2">
      <c r="A346" s="9">
        <v>2024</v>
      </c>
      <c r="B346" s="5" t="s">
        <v>6</v>
      </c>
      <c r="C346" s="5" t="s">
        <v>23</v>
      </c>
      <c r="D346" s="115"/>
    </row>
    <row r="347" spans="1:4" x14ac:dyDescent="0.2">
      <c r="A347" s="9">
        <v>2024</v>
      </c>
      <c r="B347" s="5" t="s">
        <v>7</v>
      </c>
      <c r="C347" s="5" t="s">
        <v>23</v>
      </c>
      <c r="D347" s="115"/>
    </row>
    <row r="348" spans="1:4" x14ac:dyDescent="0.2">
      <c r="A348" s="9">
        <v>2024</v>
      </c>
      <c r="B348" s="5" t="s">
        <v>8</v>
      </c>
      <c r="C348" s="5" t="s">
        <v>23</v>
      </c>
      <c r="D348" s="115"/>
    </row>
    <row r="349" spans="1:4" x14ac:dyDescent="0.2">
      <c r="A349" s="9">
        <v>2024</v>
      </c>
      <c r="B349" s="5" t="s">
        <v>9</v>
      </c>
      <c r="C349" s="5" t="s">
        <v>23</v>
      </c>
      <c r="D349" s="115"/>
    </row>
    <row r="350" spans="1:4" x14ac:dyDescent="0.2">
      <c r="A350" s="9">
        <v>2024</v>
      </c>
      <c r="B350" s="5" t="s">
        <v>10</v>
      </c>
      <c r="C350" s="5" t="s">
        <v>23</v>
      </c>
      <c r="D350" s="115"/>
    </row>
    <row r="351" spans="1:4" ht="13.5" thickBot="1" x14ac:dyDescent="0.25">
      <c r="A351" s="225">
        <v>2024</v>
      </c>
      <c r="B351" s="11" t="s">
        <v>11</v>
      </c>
      <c r="C351" s="11" t="s">
        <v>23</v>
      </c>
      <c r="D351" s="115"/>
    </row>
    <row r="352" spans="1:4" x14ac:dyDescent="0.2">
      <c r="A352" s="223">
        <v>2024</v>
      </c>
      <c r="B352" s="142" t="s">
        <v>0</v>
      </c>
      <c r="C352" s="142" t="s">
        <v>24</v>
      </c>
      <c r="D352" s="115">
        <v>935</v>
      </c>
    </row>
    <row r="353" spans="1:4" x14ac:dyDescent="0.2">
      <c r="A353" s="9">
        <v>2024</v>
      </c>
      <c r="B353" s="5" t="s">
        <v>1</v>
      </c>
      <c r="C353" s="5" t="s">
        <v>24</v>
      </c>
      <c r="D353" s="115">
        <v>1362</v>
      </c>
    </row>
    <row r="354" spans="1:4" x14ac:dyDescent="0.2">
      <c r="A354" s="9">
        <v>2024</v>
      </c>
      <c r="B354" s="5" t="s">
        <v>2</v>
      </c>
      <c r="C354" s="5" t="s">
        <v>24</v>
      </c>
      <c r="D354" s="115">
        <v>1395</v>
      </c>
    </row>
    <row r="355" spans="1:4" x14ac:dyDescent="0.2">
      <c r="A355" s="9">
        <v>2024</v>
      </c>
      <c r="B355" s="5" t="s">
        <v>3</v>
      </c>
      <c r="C355" s="5" t="s">
        <v>24</v>
      </c>
      <c r="D355" s="115">
        <v>825</v>
      </c>
    </row>
    <row r="356" spans="1:4" x14ac:dyDescent="0.2">
      <c r="A356" s="9">
        <v>2024</v>
      </c>
      <c r="B356" s="5" t="s">
        <v>4</v>
      </c>
      <c r="C356" s="5" t="s">
        <v>24</v>
      </c>
      <c r="D356" s="115"/>
    </row>
    <row r="357" spans="1:4" x14ac:dyDescent="0.2">
      <c r="A357" s="9">
        <v>2024</v>
      </c>
      <c r="B357" s="5" t="s">
        <v>5</v>
      </c>
      <c r="C357" s="5" t="s">
        <v>24</v>
      </c>
      <c r="D357" s="115"/>
    </row>
    <row r="358" spans="1:4" x14ac:dyDescent="0.2">
      <c r="A358" s="9">
        <v>2024</v>
      </c>
      <c r="B358" s="5" t="s">
        <v>6</v>
      </c>
      <c r="C358" s="5" t="s">
        <v>24</v>
      </c>
      <c r="D358" s="115"/>
    </row>
    <row r="359" spans="1:4" x14ac:dyDescent="0.2">
      <c r="A359" s="9">
        <v>2024</v>
      </c>
      <c r="B359" s="5" t="s">
        <v>7</v>
      </c>
      <c r="C359" s="5" t="s">
        <v>24</v>
      </c>
      <c r="D359" s="115"/>
    </row>
    <row r="360" spans="1:4" x14ac:dyDescent="0.2">
      <c r="A360" s="9">
        <v>2024</v>
      </c>
      <c r="B360" s="5" t="s">
        <v>8</v>
      </c>
      <c r="C360" s="5" t="s">
        <v>24</v>
      </c>
      <c r="D360" s="115"/>
    </row>
    <row r="361" spans="1:4" x14ac:dyDescent="0.2">
      <c r="A361" s="9">
        <v>2024</v>
      </c>
      <c r="B361" s="5" t="s">
        <v>9</v>
      </c>
      <c r="C361" s="5" t="s">
        <v>24</v>
      </c>
      <c r="D361" s="115"/>
    </row>
    <row r="362" spans="1:4" x14ac:dyDescent="0.2">
      <c r="A362" s="9">
        <v>2024</v>
      </c>
      <c r="B362" s="5" t="s">
        <v>10</v>
      </c>
      <c r="C362" s="5" t="s">
        <v>24</v>
      </c>
      <c r="D362" s="115"/>
    </row>
    <row r="363" spans="1:4" ht="13.5" thickBot="1" x14ac:dyDescent="0.25">
      <c r="A363" s="225">
        <v>2024</v>
      </c>
      <c r="B363" s="11" t="s">
        <v>11</v>
      </c>
      <c r="C363" s="11" t="s">
        <v>24</v>
      </c>
      <c r="D363" s="115"/>
    </row>
  </sheetData>
  <customSheetViews>
    <customSheetView guid="{29F239DC-BC5F-44E2-A25F-EB80EC96DB25}" printArea="1" state="hidden" topLeftCell="A7">
      <selection activeCell="K10" sqref="K10"/>
      <pageMargins left="0.56999999999999995" right="0.25" top="0.84" bottom="0.38" header="0.23622047244094491" footer="0.23622047244094491"/>
      <pageSetup paperSize="9" scale="89" orientation="landscape" r:id="rId3"/>
      <headerFooter alignWithMargins="0"/>
    </customSheetView>
  </customSheetViews>
  <mergeCells count="2">
    <mergeCell ref="A1:D1"/>
    <mergeCell ref="E3:E27"/>
  </mergeCells>
  <pageMargins left="0.56999999999999995" right="0.25" top="0.84" bottom="0.38" header="0.23622047244094491" footer="0.23622047244094491"/>
  <pageSetup paperSize="9" scale="89" orientation="landscape" r:id="rId4"/>
  <headerFooter alignWithMargins="0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T363"/>
  <sheetViews>
    <sheetView workbookViewId="0">
      <selection activeCell="J23" sqref="J23"/>
    </sheetView>
  </sheetViews>
  <sheetFormatPr baseColWidth="10" defaultRowHeight="15" x14ac:dyDescent="0.25"/>
  <cols>
    <col min="1" max="1" width="12.7109375" style="4" customWidth="1"/>
    <col min="2" max="2" width="12.85546875" style="4" customWidth="1"/>
    <col min="3" max="3" width="25.28515625" style="4" customWidth="1"/>
    <col min="4" max="4" width="9.140625" style="4" customWidth="1"/>
    <col min="6" max="6" width="17.5703125" customWidth="1"/>
    <col min="7" max="7" width="29.85546875" customWidth="1"/>
    <col min="8" max="8" width="8" customWidth="1"/>
    <col min="9" max="9" width="17.5703125" customWidth="1"/>
    <col min="10" max="10" width="29.85546875" customWidth="1"/>
    <col min="11" max="22" width="6.85546875" customWidth="1"/>
    <col min="23" max="23" width="8" customWidth="1"/>
    <col min="24" max="24" width="6.5703125" customWidth="1"/>
    <col min="25" max="25" width="5.5703125" customWidth="1"/>
    <col min="26" max="26" width="6" customWidth="1"/>
    <col min="27" max="27" width="5.7109375" customWidth="1"/>
    <col min="28" max="28" width="5.5703125" customWidth="1"/>
    <col min="29" max="29" width="7.140625" customWidth="1"/>
    <col min="30" max="30" width="11.42578125" customWidth="1"/>
    <col min="31" max="31" width="8.140625" customWidth="1"/>
    <col min="32" max="32" width="11" customWidth="1"/>
    <col min="33" max="33" width="10.140625" customWidth="1"/>
    <col min="34" max="34" width="9.85546875" customWidth="1"/>
    <col min="35" max="35" width="6.85546875" customWidth="1"/>
    <col min="36" max="36" width="8" customWidth="1"/>
    <col min="37" max="37" width="6.5703125" customWidth="1"/>
    <col min="38" max="38" width="5.5703125" customWidth="1"/>
    <col min="39" max="39" width="6" customWidth="1"/>
    <col min="40" max="40" width="5.7109375" customWidth="1"/>
    <col min="41" max="41" width="5.5703125" customWidth="1"/>
    <col min="42" max="42" width="7.140625" customWidth="1"/>
    <col min="43" max="43" width="11.42578125" customWidth="1"/>
    <col min="44" max="44" width="8.140625" customWidth="1"/>
    <col min="45" max="45" width="11" customWidth="1"/>
    <col min="46" max="46" width="10.140625" customWidth="1"/>
    <col min="47" max="47" width="9.85546875" customWidth="1"/>
    <col min="48" max="48" width="6.85546875" customWidth="1"/>
    <col min="49" max="49" width="8" customWidth="1"/>
    <col min="50" max="50" width="6.5703125" customWidth="1"/>
    <col min="51" max="51" width="5.5703125" customWidth="1"/>
    <col min="52" max="52" width="6" customWidth="1"/>
    <col min="53" max="53" width="5.7109375" customWidth="1"/>
    <col min="54" max="54" width="5.5703125" customWidth="1"/>
    <col min="55" max="55" width="7.140625" customWidth="1"/>
    <col min="56" max="56" width="11.42578125" customWidth="1"/>
    <col min="57" max="57" width="8.140625" customWidth="1"/>
    <col min="58" max="58" width="11" customWidth="1"/>
    <col min="59" max="59" width="10.140625" customWidth="1"/>
    <col min="60" max="60" width="9.85546875" customWidth="1"/>
    <col min="61" max="61" width="6.85546875" customWidth="1"/>
    <col min="62" max="62" width="8" customWidth="1"/>
    <col min="63" max="63" width="6.5703125" customWidth="1"/>
    <col min="64" max="64" width="5.28515625" customWidth="1"/>
    <col min="65" max="65" width="6" customWidth="1"/>
    <col min="66" max="66" width="5.7109375" customWidth="1"/>
    <col min="67" max="67" width="5.140625" customWidth="1"/>
    <col min="68" max="68" width="7.140625" customWidth="1"/>
    <col min="69" max="69" width="11.42578125" customWidth="1"/>
    <col min="70" max="70" width="8.140625" customWidth="1"/>
    <col min="71" max="71" width="11" customWidth="1"/>
    <col min="72" max="72" width="10.140625" customWidth="1"/>
    <col min="73" max="73" width="9.85546875" customWidth="1"/>
    <col min="74" max="74" width="12.5703125" customWidth="1"/>
    <col min="75" max="75" width="6.5703125" customWidth="1"/>
    <col min="76" max="76" width="5.28515625" customWidth="1"/>
    <col min="77" max="77" width="6" customWidth="1"/>
    <col min="78" max="78" width="5.7109375" customWidth="1"/>
    <col min="79" max="79" width="5.5703125" customWidth="1"/>
    <col min="80" max="80" width="7.140625" customWidth="1"/>
    <col min="82" max="82" width="8.140625" customWidth="1"/>
    <col min="83" max="83" width="11" customWidth="1"/>
    <col min="84" max="84" width="10.140625" customWidth="1"/>
    <col min="85" max="85" width="9.85546875" customWidth="1"/>
    <col min="86" max="86" width="12.5703125" bestFit="1" customWidth="1"/>
  </cols>
  <sheetData>
    <row r="1" spans="1:20" ht="47.25" customHeight="1" x14ac:dyDescent="0.25">
      <c r="A1" s="468" t="s">
        <v>43</v>
      </c>
      <c r="B1" s="468"/>
      <c r="C1" s="468"/>
      <c r="D1" s="468"/>
      <c r="F1" s="16" t="s">
        <v>18</v>
      </c>
      <c r="G1" t="s">
        <v>32</v>
      </c>
      <c r="I1" s="16" t="s">
        <v>18</v>
      </c>
      <c r="J1" t="s">
        <v>32</v>
      </c>
    </row>
    <row r="2" spans="1:20" ht="16.5" thickBot="1" x14ac:dyDescent="0.3">
      <c r="A2" s="3"/>
      <c r="B2" s="3"/>
      <c r="C2" s="3"/>
      <c r="D2" s="3"/>
    </row>
    <row r="3" spans="1:20" ht="17.25" customHeight="1" thickBot="1" x14ac:dyDescent="0.3">
      <c r="A3" s="220" t="s">
        <v>13</v>
      </c>
      <c r="B3" s="221" t="s">
        <v>12</v>
      </c>
      <c r="C3" s="221" t="s">
        <v>18</v>
      </c>
      <c r="D3" s="222" t="s">
        <v>14</v>
      </c>
      <c r="F3" s="16" t="s">
        <v>15</v>
      </c>
      <c r="G3" t="s">
        <v>17</v>
      </c>
      <c r="I3" s="16" t="s">
        <v>15</v>
      </c>
      <c r="J3" t="s">
        <v>17</v>
      </c>
    </row>
    <row r="4" spans="1:20" x14ac:dyDescent="0.25">
      <c r="A4" s="6">
        <v>2009</v>
      </c>
      <c r="B4" s="24" t="s">
        <v>25</v>
      </c>
      <c r="C4" s="7" t="s">
        <v>27</v>
      </c>
      <c r="D4" s="20">
        <v>1563</v>
      </c>
      <c r="F4" s="17">
        <v>2009</v>
      </c>
      <c r="G4" s="34">
        <v>16255</v>
      </c>
      <c r="I4" s="17">
        <v>2021</v>
      </c>
      <c r="J4" s="34">
        <v>25327</v>
      </c>
    </row>
    <row r="5" spans="1:20" x14ac:dyDescent="0.25">
      <c r="A5" s="9">
        <v>2010</v>
      </c>
      <c r="B5" s="23" t="s">
        <v>25</v>
      </c>
      <c r="C5" s="5" t="s">
        <v>27</v>
      </c>
      <c r="D5" s="19">
        <v>1770</v>
      </c>
      <c r="F5" s="17">
        <v>2010</v>
      </c>
      <c r="G5" s="34">
        <v>16937</v>
      </c>
      <c r="I5" s="18" t="s">
        <v>0</v>
      </c>
      <c r="J5" s="34">
        <v>2089</v>
      </c>
    </row>
    <row r="6" spans="1:20" x14ac:dyDescent="0.25">
      <c r="A6" s="9">
        <v>2011</v>
      </c>
      <c r="B6" s="23" t="s">
        <v>25</v>
      </c>
      <c r="C6" s="5" t="s">
        <v>27</v>
      </c>
      <c r="D6" s="19">
        <v>1732</v>
      </c>
      <c r="F6" s="17">
        <v>2011</v>
      </c>
      <c r="G6" s="34">
        <v>18488</v>
      </c>
      <c r="I6" s="18" t="s">
        <v>1</v>
      </c>
      <c r="J6" s="34">
        <v>2176</v>
      </c>
    </row>
    <row r="7" spans="1:20" x14ac:dyDescent="0.25">
      <c r="A7" s="9">
        <v>2012</v>
      </c>
      <c r="B7" s="23" t="s">
        <v>25</v>
      </c>
      <c r="C7" s="5" t="s">
        <v>27</v>
      </c>
      <c r="D7" s="19">
        <v>1705</v>
      </c>
      <c r="F7" s="17">
        <v>2012</v>
      </c>
      <c r="G7" s="34">
        <v>18840</v>
      </c>
      <c r="I7" s="18" t="s">
        <v>2</v>
      </c>
      <c r="J7" s="34">
        <v>2265</v>
      </c>
      <c r="M7" s="57"/>
      <c r="N7" s="34"/>
    </row>
    <row r="8" spans="1:20" x14ac:dyDescent="0.25">
      <c r="A8" s="9">
        <v>2013</v>
      </c>
      <c r="B8" s="23" t="s">
        <v>25</v>
      </c>
      <c r="C8" s="5" t="s">
        <v>27</v>
      </c>
      <c r="D8" s="19">
        <v>1705</v>
      </c>
      <c r="F8" s="17">
        <v>2013</v>
      </c>
      <c r="G8" s="34">
        <v>18717</v>
      </c>
      <c r="I8" s="18" t="s">
        <v>3</v>
      </c>
      <c r="J8" s="34">
        <v>2113</v>
      </c>
      <c r="M8" s="58"/>
      <c r="N8" s="56"/>
    </row>
    <row r="9" spans="1:20" x14ac:dyDescent="0.25">
      <c r="A9" s="9">
        <v>2014</v>
      </c>
      <c r="B9" s="23" t="s">
        <v>25</v>
      </c>
      <c r="C9" s="5" t="s">
        <v>27</v>
      </c>
      <c r="D9" s="19">
        <v>1703</v>
      </c>
      <c r="F9" s="17">
        <v>2014</v>
      </c>
      <c r="G9" s="34">
        <v>17405</v>
      </c>
      <c r="I9" s="18" t="s">
        <v>4</v>
      </c>
      <c r="J9" s="34">
        <v>2199</v>
      </c>
      <c r="M9" s="57"/>
      <c r="N9" s="34"/>
    </row>
    <row r="10" spans="1:20" x14ac:dyDescent="0.25">
      <c r="A10" s="9">
        <v>2015</v>
      </c>
      <c r="B10" s="23" t="s">
        <v>25</v>
      </c>
      <c r="C10" s="5" t="s">
        <v>27</v>
      </c>
      <c r="D10" s="19">
        <v>1530</v>
      </c>
      <c r="F10" s="17">
        <v>2015</v>
      </c>
      <c r="G10" s="34">
        <v>18973</v>
      </c>
      <c r="I10" s="18" t="s">
        <v>5</v>
      </c>
      <c r="J10" s="34">
        <v>2244</v>
      </c>
      <c r="M10" s="58"/>
      <c r="N10" s="56"/>
      <c r="T10" s="232"/>
    </row>
    <row r="11" spans="1:20" x14ac:dyDescent="0.25">
      <c r="A11" s="9">
        <v>2016</v>
      </c>
      <c r="B11" s="23" t="s">
        <v>25</v>
      </c>
      <c r="C11" s="5" t="s">
        <v>27</v>
      </c>
      <c r="D11" s="19">
        <v>1507</v>
      </c>
      <c r="F11" s="17">
        <v>2016</v>
      </c>
      <c r="G11" s="34">
        <v>22675</v>
      </c>
      <c r="I11" s="18" t="s">
        <v>6</v>
      </c>
      <c r="J11" s="34">
        <v>2239</v>
      </c>
      <c r="M11" s="57"/>
      <c r="N11" s="34"/>
    </row>
    <row r="12" spans="1:20" x14ac:dyDescent="0.25">
      <c r="A12" s="9">
        <v>2017</v>
      </c>
      <c r="B12" s="23" t="s">
        <v>25</v>
      </c>
      <c r="C12" s="5" t="s">
        <v>27</v>
      </c>
      <c r="D12" s="19">
        <v>1418</v>
      </c>
      <c r="F12" s="17">
        <v>2017</v>
      </c>
      <c r="G12" s="34">
        <v>25953</v>
      </c>
      <c r="I12" s="18" t="s">
        <v>7</v>
      </c>
      <c r="J12" s="34">
        <v>1777</v>
      </c>
      <c r="M12" s="58"/>
      <c r="N12" s="56"/>
    </row>
    <row r="13" spans="1:20" x14ac:dyDescent="0.25">
      <c r="A13" s="9">
        <v>2018</v>
      </c>
      <c r="B13" s="23" t="s">
        <v>25</v>
      </c>
      <c r="C13" s="5" t="s">
        <v>27</v>
      </c>
      <c r="D13" s="19">
        <v>1399</v>
      </c>
      <c r="F13" s="17">
        <v>2018</v>
      </c>
      <c r="G13" s="34">
        <v>26933</v>
      </c>
      <c r="I13" s="18" t="s">
        <v>8</v>
      </c>
      <c r="J13" s="34">
        <v>2071</v>
      </c>
      <c r="M13" s="57"/>
      <c r="N13" s="34"/>
    </row>
    <row r="14" spans="1:20" ht="15" customHeight="1" x14ac:dyDescent="0.25">
      <c r="A14" s="9">
        <v>2019</v>
      </c>
      <c r="B14" s="23" t="s">
        <v>25</v>
      </c>
      <c r="C14" s="5" t="s">
        <v>27</v>
      </c>
      <c r="D14" s="19">
        <v>1495</v>
      </c>
      <c r="F14" s="17">
        <v>2019</v>
      </c>
      <c r="G14" s="34">
        <v>30691</v>
      </c>
      <c r="I14" s="18" t="s">
        <v>9</v>
      </c>
      <c r="J14" s="34">
        <v>2015</v>
      </c>
      <c r="M14" s="58"/>
      <c r="N14" s="56"/>
    </row>
    <row r="15" spans="1:20" ht="15.75" customHeight="1" thickBot="1" x14ac:dyDescent="0.3">
      <c r="A15" s="138">
        <v>2020</v>
      </c>
      <c r="B15" s="25" t="s">
        <v>25</v>
      </c>
      <c r="C15" s="11" t="s">
        <v>27</v>
      </c>
      <c r="D15" s="26">
        <v>1460</v>
      </c>
      <c r="F15" s="17">
        <v>2020</v>
      </c>
      <c r="G15" s="34">
        <v>28270</v>
      </c>
      <c r="I15" s="18" t="s">
        <v>10</v>
      </c>
      <c r="J15" s="34">
        <v>2190</v>
      </c>
      <c r="M15" s="57"/>
      <c r="N15" s="34"/>
    </row>
    <row r="16" spans="1:20" ht="15" customHeight="1" x14ac:dyDescent="0.25">
      <c r="A16" s="6">
        <v>2009</v>
      </c>
      <c r="B16" s="24" t="s">
        <v>25</v>
      </c>
      <c r="C16" s="7" t="s">
        <v>28</v>
      </c>
      <c r="D16" s="20">
        <v>1263</v>
      </c>
      <c r="F16" s="17">
        <v>2021</v>
      </c>
      <c r="G16" s="34">
        <v>25327</v>
      </c>
      <c r="I16" s="18" t="s">
        <v>11</v>
      </c>
      <c r="J16" s="34">
        <v>1949</v>
      </c>
      <c r="M16" s="58"/>
      <c r="N16" s="56"/>
    </row>
    <row r="17" spans="1:14" ht="15" customHeight="1" x14ac:dyDescent="0.25">
      <c r="A17" s="9">
        <v>2010</v>
      </c>
      <c r="B17" s="23" t="s">
        <v>25</v>
      </c>
      <c r="C17" s="5" t="s">
        <v>28</v>
      </c>
      <c r="D17" s="19">
        <v>1436</v>
      </c>
      <c r="F17" s="17">
        <v>2022</v>
      </c>
      <c r="G17" s="34">
        <v>18611</v>
      </c>
      <c r="I17" s="17">
        <v>2022</v>
      </c>
      <c r="J17" s="34">
        <v>18611</v>
      </c>
      <c r="M17" s="57"/>
      <c r="N17" s="34"/>
    </row>
    <row r="18" spans="1:14" ht="15" customHeight="1" x14ac:dyDescent="0.25">
      <c r="A18" s="9">
        <v>2011</v>
      </c>
      <c r="B18" s="23" t="s">
        <v>25</v>
      </c>
      <c r="C18" s="5" t="s">
        <v>28</v>
      </c>
      <c r="D18" s="19">
        <v>1412</v>
      </c>
      <c r="F18" s="17">
        <v>2023</v>
      </c>
      <c r="G18" s="34">
        <v>21085</v>
      </c>
      <c r="I18" s="18" t="s">
        <v>0</v>
      </c>
      <c r="J18" s="34">
        <v>1650</v>
      </c>
      <c r="M18" s="58"/>
      <c r="N18" s="56"/>
    </row>
    <row r="19" spans="1:14" ht="15" customHeight="1" x14ac:dyDescent="0.25">
      <c r="A19" s="9">
        <v>2012</v>
      </c>
      <c r="B19" s="23" t="s">
        <v>25</v>
      </c>
      <c r="C19" s="5" t="s">
        <v>28</v>
      </c>
      <c r="D19" s="19">
        <v>1548</v>
      </c>
      <c r="F19" s="17">
        <v>2024</v>
      </c>
      <c r="G19" s="34">
        <v>8156</v>
      </c>
      <c r="I19" s="18" t="s">
        <v>1</v>
      </c>
      <c r="J19" s="34">
        <v>1686</v>
      </c>
      <c r="M19" s="57"/>
      <c r="N19" s="34"/>
    </row>
    <row r="20" spans="1:14" ht="15" customHeight="1" x14ac:dyDescent="0.25">
      <c r="A20" s="9">
        <v>2013</v>
      </c>
      <c r="B20" s="23" t="s">
        <v>25</v>
      </c>
      <c r="C20" s="5" t="s">
        <v>28</v>
      </c>
      <c r="D20" s="19">
        <v>1504</v>
      </c>
      <c r="F20" s="17" t="s">
        <v>16</v>
      </c>
      <c r="G20" s="34">
        <v>333316</v>
      </c>
      <c r="I20" s="18" t="s">
        <v>2</v>
      </c>
      <c r="J20" s="34">
        <v>1765</v>
      </c>
      <c r="M20" s="58"/>
      <c r="N20" s="56"/>
    </row>
    <row r="21" spans="1:14" ht="15" customHeight="1" x14ac:dyDescent="0.25">
      <c r="A21" s="9">
        <v>2014</v>
      </c>
      <c r="B21" s="23" t="s">
        <v>25</v>
      </c>
      <c r="C21" s="5" t="s">
        <v>28</v>
      </c>
      <c r="D21" s="19">
        <v>1471</v>
      </c>
      <c r="I21" s="18" t="s">
        <v>3</v>
      </c>
      <c r="J21" s="34">
        <v>1434</v>
      </c>
      <c r="M21" s="57"/>
      <c r="N21" s="34"/>
    </row>
    <row r="22" spans="1:14" ht="15" customHeight="1" x14ac:dyDescent="0.25">
      <c r="A22" s="9">
        <v>2015</v>
      </c>
      <c r="B22" s="23" t="s">
        <v>25</v>
      </c>
      <c r="C22" s="5" t="s">
        <v>28</v>
      </c>
      <c r="D22" s="19">
        <v>1518</v>
      </c>
      <c r="I22" s="18" t="s">
        <v>4</v>
      </c>
      <c r="J22" s="34">
        <v>1723</v>
      </c>
      <c r="M22" s="58"/>
      <c r="N22" s="56"/>
    </row>
    <row r="23" spans="1:14" x14ac:dyDescent="0.25">
      <c r="A23" s="9">
        <v>2016</v>
      </c>
      <c r="B23" s="23" t="s">
        <v>25</v>
      </c>
      <c r="C23" s="5" t="s">
        <v>28</v>
      </c>
      <c r="D23" s="19">
        <v>1574</v>
      </c>
      <c r="I23" s="18" t="s">
        <v>5</v>
      </c>
      <c r="J23" s="34">
        <v>1563</v>
      </c>
      <c r="M23" s="57"/>
      <c r="N23" s="34"/>
    </row>
    <row r="24" spans="1:14" x14ac:dyDescent="0.25">
      <c r="A24" s="9">
        <v>2017</v>
      </c>
      <c r="B24" s="23" t="s">
        <v>25</v>
      </c>
      <c r="C24" s="5" t="s">
        <v>28</v>
      </c>
      <c r="D24" s="19">
        <v>1671</v>
      </c>
      <c r="I24" s="18" t="s">
        <v>6</v>
      </c>
      <c r="J24" s="34">
        <v>1456</v>
      </c>
      <c r="M24" s="58"/>
      <c r="N24" s="56"/>
    </row>
    <row r="25" spans="1:14" x14ac:dyDescent="0.25">
      <c r="A25" s="9">
        <v>2018</v>
      </c>
      <c r="B25" s="23" t="s">
        <v>25</v>
      </c>
      <c r="C25" s="5" t="s">
        <v>28</v>
      </c>
      <c r="D25" s="19">
        <v>1781</v>
      </c>
      <c r="I25" s="18" t="s">
        <v>7</v>
      </c>
      <c r="J25" s="34">
        <v>1436</v>
      </c>
      <c r="M25" s="57"/>
      <c r="N25" s="34"/>
    </row>
    <row r="26" spans="1:14" x14ac:dyDescent="0.25">
      <c r="A26" s="9">
        <v>2019</v>
      </c>
      <c r="B26" s="23" t="s">
        <v>25</v>
      </c>
      <c r="C26" s="5" t="s">
        <v>28</v>
      </c>
      <c r="D26" s="19">
        <v>1885</v>
      </c>
      <c r="I26" s="18" t="s">
        <v>8</v>
      </c>
      <c r="J26" s="34">
        <v>1467</v>
      </c>
      <c r="M26" s="58"/>
      <c r="N26" s="56"/>
    </row>
    <row r="27" spans="1:14" ht="15.75" thickBot="1" x14ac:dyDescent="0.3">
      <c r="A27" s="138">
        <v>2020</v>
      </c>
      <c r="B27" s="25" t="s">
        <v>25</v>
      </c>
      <c r="C27" s="11" t="s">
        <v>28</v>
      </c>
      <c r="D27" s="26">
        <v>1794</v>
      </c>
      <c r="I27" s="18" t="s">
        <v>9</v>
      </c>
      <c r="J27" s="34">
        <v>1503</v>
      </c>
      <c r="M27" s="57"/>
      <c r="N27" s="34"/>
    </row>
    <row r="28" spans="1:14" x14ac:dyDescent="0.25">
      <c r="A28" s="9">
        <v>2009</v>
      </c>
      <c r="B28" s="23" t="s">
        <v>25</v>
      </c>
      <c r="C28" s="5" t="s">
        <v>29</v>
      </c>
      <c r="D28" s="19">
        <v>7023</v>
      </c>
      <c r="I28" s="18" t="s">
        <v>10</v>
      </c>
      <c r="J28" s="34">
        <v>1533</v>
      </c>
      <c r="M28" s="58"/>
      <c r="N28" s="56"/>
    </row>
    <row r="29" spans="1:14" x14ac:dyDescent="0.25">
      <c r="A29" s="9">
        <v>2010</v>
      </c>
      <c r="B29" s="23" t="s">
        <v>25</v>
      </c>
      <c r="C29" s="5" t="s">
        <v>29</v>
      </c>
      <c r="D29" s="19">
        <v>7772</v>
      </c>
      <c r="I29" s="18" t="s">
        <v>11</v>
      </c>
      <c r="J29" s="34">
        <v>1395</v>
      </c>
      <c r="M29" s="57"/>
      <c r="N29" s="34"/>
    </row>
    <row r="30" spans="1:14" x14ac:dyDescent="0.25">
      <c r="A30" s="9">
        <v>2011</v>
      </c>
      <c r="B30" s="23" t="s">
        <v>25</v>
      </c>
      <c r="C30" s="5" t="s">
        <v>29</v>
      </c>
      <c r="D30" s="19">
        <v>7950</v>
      </c>
      <c r="I30" s="17">
        <v>2023</v>
      </c>
      <c r="J30" s="34">
        <v>21085</v>
      </c>
      <c r="M30" s="58"/>
      <c r="N30" s="56"/>
    </row>
    <row r="31" spans="1:14" x14ac:dyDescent="0.25">
      <c r="A31" s="9">
        <v>2012</v>
      </c>
      <c r="B31" s="23" t="s">
        <v>25</v>
      </c>
      <c r="C31" s="5" t="s">
        <v>29</v>
      </c>
      <c r="D31" s="19">
        <v>8007</v>
      </c>
      <c r="I31" s="18" t="s">
        <v>0</v>
      </c>
      <c r="J31" s="34">
        <v>1330</v>
      </c>
      <c r="M31" s="57"/>
      <c r="N31" s="34"/>
    </row>
    <row r="32" spans="1:14" x14ac:dyDescent="0.25">
      <c r="A32" s="9">
        <v>2013</v>
      </c>
      <c r="B32" s="23" t="s">
        <v>25</v>
      </c>
      <c r="C32" s="5" t="s">
        <v>29</v>
      </c>
      <c r="D32" s="19">
        <v>8468</v>
      </c>
      <c r="I32" s="18" t="s">
        <v>1</v>
      </c>
      <c r="J32" s="34">
        <v>1224</v>
      </c>
      <c r="M32" s="57"/>
      <c r="N32" s="34"/>
    </row>
    <row r="33" spans="1:14" x14ac:dyDescent="0.25">
      <c r="A33" s="9">
        <v>2014</v>
      </c>
      <c r="B33" s="23" t="s">
        <v>25</v>
      </c>
      <c r="C33" s="5" t="s">
        <v>29</v>
      </c>
      <c r="D33" s="19">
        <v>8684</v>
      </c>
      <c r="I33" s="18" t="s">
        <v>2</v>
      </c>
      <c r="J33" s="34">
        <v>1301</v>
      </c>
      <c r="M33" s="57"/>
      <c r="N33" s="34"/>
    </row>
    <row r="34" spans="1:14" x14ac:dyDescent="0.25">
      <c r="A34" s="9">
        <v>2015</v>
      </c>
      <c r="B34" s="23" t="s">
        <v>25</v>
      </c>
      <c r="C34" s="5" t="s">
        <v>29</v>
      </c>
      <c r="D34" s="19">
        <v>9297</v>
      </c>
      <c r="I34" s="18" t="s">
        <v>3</v>
      </c>
      <c r="J34" s="34">
        <v>1025</v>
      </c>
      <c r="M34" s="57"/>
      <c r="N34" s="34"/>
    </row>
    <row r="35" spans="1:14" x14ac:dyDescent="0.25">
      <c r="A35" s="9">
        <v>2016</v>
      </c>
      <c r="B35" s="23" t="s">
        <v>25</v>
      </c>
      <c r="C35" s="5" t="s">
        <v>29</v>
      </c>
      <c r="D35" s="19">
        <v>9773</v>
      </c>
      <c r="I35" s="18" t="s">
        <v>4</v>
      </c>
      <c r="J35" s="34">
        <v>1210</v>
      </c>
      <c r="M35" s="57"/>
      <c r="N35" s="34"/>
    </row>
    <row r="36" spans="1:14" x14ac:dyDescent="0.25">
      <c r="A36" s="9">
        <v>2017</v>
      </c>
      <c r="B36" s="23" t="s">
        <v>25</v>
      </c>
      <c r="C36" s="5" t="s">
        <v>29</v>
      </c>
      <c r="D36" s="19">
        <v>10034</v>
      </c>
      <c r="I36" s="18" t="s">
        <v>5</v>
      </c>
      <c r="J36" s="34">
        <v>1549</v>
      </c>
      <c r="M36" s="57"/>
      <c r="N36" s="34"/>
    </row>
    <row r="37" spans="1:14" x14ac:dyDescent="0.25">
      <c r="A37" s="9">
        <v>2018</v>
      </c>
      <c r="B37" s="23" t="s">
        <v>25</v>
      </c>
      <c r="C37" s="5" t="s">
        <v>29</v>
      </c>
      <c r="D37" s="19">
        <v>10321</v>
      </c>
      <c r="I37" s="18" t="s">
        <v>6</v>
      </c>
      <c r="J37" s="34">
        <v>1869</v>
      </c>
      <c r="M37" s="57"/>
      <c r="N37" s="34"/>
    </row>
    <row r="38" spans="1:14" x14ac:dyDescent="0.25">
      <c r="A38" s="9">
        <v>2019</v>
      </c>
      <c r="B38" s="23" t="s">
        <v>25</v>
      </c>
      <c r="C38" s="5" t="s">
        <v>29</v>
      </c>
      <c r="D38" s="19">
        <v>10669</v>
      </c>
      <c r="I38" s="18" t="s">
        <v>7</v>
      </c>
      <c r="J38" s="34">
        <v>1977</v>
      </c>
      <c r="M38" s="57"/>
      <c r="N38" s="34"/>
    </row>
    <row r="39" spans="1:14" ht="15.75" thickBot="1" x14ac:dyDescent="0.3">
      <c r="A39" s="136">
        <v>2020</v>
      </c>
      <c r="B39" s="23" t="s">
        <v>25</v>
      </c>
      <c r="C39" s="5" t="s">
        <v>29</v>
      </c>
      <c r="D39" s="19">
        <v>10336</v>
      </c>
      <c r="I39" s="18" t="s">
        <v>8</v>
      </c>
      <c r="J39" s="34">
        <v>2408</v>
      </c>
      <c r="M39" s="57"/>
      <c r="N39" s="34"/>
    </row>
    <row r="40" spans="1:14" x14ac:dyDescent="0.25">
      <c r="A40" s="6">
        <v>2009</v>
      </c>
      <c r="B40" s="23" t="s">
        <v>25</v>
      </c>
      <c r="C40" s="7" t="s">
        <v>30</v>
      </c>
      <c r="D40" s="20">
        <v>3922</v>
      </c>
      <c r="I40" s="18" t="s">
        <v>9</v>
      </c>
      <c r="J40" s="34">
        <v>2582</v>
      </c>
      <c r="M40" s="57"/>
      <c r="N40" s="34"/>
    </row>
    <row r="41" spans="1:14" x14ac:dyDescent="0.25">
      <c r="A41" s="9">
        <v>2010</v>
      </c>
      <c r="B41" s="23" t="s">
        <v>25</v>
      </c>
      <c r="C41" s="5" t="s">
        <v>30</v>
      </c>
      <c r="D41" s="19">
        <v>3869</v>
      </c>
      <c r="I41" s="18" t="s">
        <v>10</v>
      </c>
      <c r="J41" s="34">
        <v>2561</v>
      </c>
      <c r="M41" s="57"/>
      <c r="N41" s="34"/>
    </row>
    <row r="42" spans="1:14" x14ac:dyDescent="0.25">
      <c r="A42" s="9">
        <v>2011</v>
      </c>
      <c r="B42" s="23" t="s">
        <v>25</v>
      </c>
      <c r="C42" s="5" t="s">
        <v>30</v>
      </c>
      <c r="D42" s="19">
        <v>3793</v>
      </c>
      <c r="I42" s="18" t="s">
        <v>11</v>
      </c>
      <c r="J42" s="34">
        <v>2049</v>
      </c>
      <c r="M42" s="57"/>
      <c r="N42" s="34"/>
    </row>
    <row r="43" spans="1:14" x14ac:dyDescent="0.25">
      <c r="A43" s="9">
        <v>2012</v>
      </c>
      <c r="B43" s="23" t="s">
        <v>25</v>
      </c>
      <c r="C43" s="5" t="s">
        <v>30</v>
      </c>
      <c r="D43" s="19">
        <v>4052</v>
      </c>
      <c r="I43" s="17">
        <v>2024</v>
      </c>
      <c r="J43" s="34">
        <v>8156</v>
      </c>
      <c r="M43" s="58"/>
      <c r="N43" s="56"/>
    </row>
    <row r="44" spans="1:14" x14ac:dyDescent="0.25">
      <c r="A44" s="9">
        <v>2013</v>
      </c>
      <c r="B44" s="23" t="s">
        <v>25</v>
      </c>
      <c r="C44" s="5" t="s">
        <v>30</v>
      </c>
      <c r="D44" s="19">
        <v>3387</v>
      </c>
      <c r="I44" s="18" t="s">
        <v>0</v>
      </c>
      <c r="J44" s="34">
        <v>2330</v>
      </c>
      <c r="M44" s="57"/>
      <c r="N44" s="34"/>
    </row>
    <row r="45" spans="1:14" x14ac:dyDescent="0.25">
      <c r="A45" s="9">
        <v>2014</v>
      </c>
      <c r="B45" s="23" t="s">
        <v>25</v>
      </c>
      <c r="C45" s="5" t="s">
        <v>30</v>
      </c>
      <c r="D45" s="19">
        <v>3571</v>
      </c>
      <c r="I45" s="18" t="s">
        <v>1</v>
      </c>
      <c r="J45" s="34">
        <v>2081</v>
      </c>
      <c r="M45" s="57"/>
      <c r="N45" s="34"/>
    </row>
    <row r="46" spans="1:14" x14ac:dyDescent="0.25">
      <c r="A46" s="9">
        <v>2015</v>
      </c>
      <c r="B46" s="23" t="s">
        <v>25</v>
      </c>
      <c r="C46" s="5" t="s">
        <v>30</v>
      </c>
      <c r="D46" s="19">
        <v>3370</v>
      </c>
      <c r="I46" s="18" t="s">
        <v>2</v>
      </c>
      <c r="J46" s="34">
        <v>1803</v>
      </c>
      <c r="M46" s="57"/>
      <c r="N46" s="34"/>
    </row>
    <row r="47" spans="1:14" x14ac:dyDescent="0.25">
      <c r="A47" s="9">
        <v>2016</v>
      </c>
      <c r="B47" s="23" t="s">
        <v>25</v>
      </c>
      <c r="C47" s="5" t="s">
        <v>30</v>
      </c>
      <c r="D47" s="19">
        <v>4046</v>
      </c>
      <c r="I47" s="18" t="s">
        <v>3</v>
      </c>
      <c r="J47" s="34">
        <v>1942</v>
      </c>
      <c r="M47" s="57"/>
      <c r="N47" s="34"/>
    </row>
    <row r="48" spans="1:14" x14ac:dyDescent="0.25">
      <c r="A48" s="9">
        <v>2017</v>
      </c>
      <c r="B48" s="23" t="s">
        <v>25</v>
      </c>
      <c r="C48" s="5" t="s">
        <v>30</v>
      </c>
      <c r="D48" s="19">
        <v>3381</v>
      </c>
      <c r="I48" s="18" t="s">
        <v>4</v>
      </c>
      <c r="J48" s="34"/>
      <c r="M48" s="57"/>
      <c r="N48" s="34"/>
    </row>
    <row r="49" spans="1:14" x14ac:dyDescent="0.25">
      <c r="A49" s="9">
        <v>2018</v>
      </c>
      <c r="B49" s="23" t="s">
        <v>25</v>
      </c>
      <c r="C49" s="5" t="s">
        <v>30</v>
      </c>
      <c r="D49" s="19">
        <v>3583</v>
      </c>
      <c r="I49" s="18" t="s">
        <v>5</v>
      </c>
      <c r="J49" s="34"/>
      <c r="M49" s="57"/>
      <c r="N49" s="34"/>
    </row>
    <row r="50" spans="1:14" x14ac:dyDescent="0.25">
      <c r="A50" s="9">
        <v>2019</v>
      </c>
      <c r="B50" s="23" t="s">
        <v>25</v>
      </c>
      <c r="C50" s="5" t="s">
        <v>30</v>
      </c>
      <c r="D50" s="19">
        <v>3400</v>
      </c>
      <c r="I50" s="18" t="s">
        <v>6</v>
      </c>
      <c r="J50" s="34"/>
      <c r="M50" s="57"/>
      <c r="N50" s="34"/>
    </row>
    <row r="51" spans="1:14" ht="15.75" thickBot="1" x14ac:dyDescent="0.3">
      <c r="A51" s="137">
        <v>2020</v>
      </c>
      <c r="B51" s="27" t="s">
        <v>25</v>
      </c>
      <c r="C51" s="22" t="s">
        <v>30</v>
      </c>
      <c r="D51" s="28">
        <v>3246</v>
      </c>
      <c r="I51" s="18" t="s">
        <v>7</v>
      </c>
      <c r="J51" s="34"/>
      <c r="M51" s="57"/>
      <c r="N51" s="34"/>
    </row>
    <row r="52" spans="1:14" x14ac:dyDescent="0.25">
      <c r="A52" s="6">
        <v>2021</v>
      </c>
      <c r="B52" s="7" t="s">
        <v>0</v>
      </c>
      <c r="C52" s="7" t="s">
        <v>27</v>
      </c>
      <c r="D52" s="8">
        <v>120</v>
      </c>
      <c r="I52" s="18" t="s">
        <v>8</v>
      </c>
      <c r="J52" s="34"/>
      <c r="M52" s="57"/>
      <c r="N52" s="34"/>
    </row>
    <row r="53" spans="1:14" x14ac:dyDescent="0.25">
      <c r="A53" s="9">
        <v>2021</v>
      </c>
      <c r="B53" s="5" t="s">
        <v>1</v>
      </c>
      <c r="C53" s="5" t="s">
        <v>27</v>
      </c>
      <c r="D53" s="10">
        <v>117</v>
      </c>
      <c r="I53" s="18" t="s">
        <v>9</v>
      </c>
      <c r="J53" s="34"/>
      <c r="M53" s="57"/>
      <c r="N53" s="34"/>
    </row>
    <row r="54" spans="1:14" x14ac:dyDescent="0.25">
      <c r="A54" s="9">
        <v>2021</v>
      </c>
      <c r="B54" s="5" t="s">
        <v>2</v>
      </c>
      <c r="C54" s="5" t="s">
        <v>27</v>
      </c>
      <c r="D54" s="10">
        <v>136</v>
      </c>
      <c r="I54" s="18" t="s">
        <v>10</v>
      </c>
      <c r="J54" s="34"/>
      <c r="M54" s="57"/>
      <c r="N54" s="34"/>
    </row>
    <row r="55" spans="1:14" x14ac:dyDescent="0.25">
      <c r="A55" s="9">
        <v>2021</v>
      </c>
      <c r="B55" s="5" t="s">
        <v>3</v>
      </c>
      <c r="C55" s="5" t="s">
        <v>27</v>
      </c>
      <c r="D55" s="10">
        <v>125</v>
      </c>
      <c r="I55" s="18" t="s">
        <v>11</v>
      </c>
      <c r="J55" s="34"/>
      <c r="M55" s="57"/>
      <c r="N55" s="34"/>
    </row>
    <row r="56" spans="1:14" x14ac:dyDescent="0.25">
      <c r="A56" s="9">
        <v>2021</v>
      </c>
      <c r="B56" s="5" t="s">
        <v>4</v>
      </c>
      <c r="C56" s="5" t="s">
        <v>27</v>
      </c>
      <c r="D56" s="10">
        <v>152</v>
      </c>
      <c r="M56" s="58"/>
      <c r="N56" s="56"/>
    </row>
    <row r="57" spans="1:14" x14ac:dyDescent="0.25">
      <c r="A57" s="9">
        <v>2021</v>
      </c>
      <c r="B57" s="5" t="s">
        <v>5</v>
      </c>
      <c r="C57" s="5" t="s">
        <v>27</v>
      </c>
      <c r="D57" s="10">
        <v>147</v>
      </c>
      <c r="M57" s="57"/>
      <c r="N57" s="34"/>
    </row>
    <row r="58" spans="1:14" x14ac:dyDescent="0.25">
      <c r="A58" s="9">
        <v>2021</v>
      </c>
      <c r="B58" s="5" t="s">
        <v>6</v>
      </c>
      <c r="C58" s="5" t="s">
        <v>27</v>
      </c>
      <c r="D58" s="10">
        <v>168</v>
      </c>
      <c r="M58" s="57"/>
      <c r="N58" s="34"/>
    </row>
    <row r="59" spans="1:14" x14ac:dyDescent="0.25">
      <c r="A59" s="9">
        <v>2021</v>
      </c>
      <c r="B59" s="5" t="s">
        <v>7</v>
      </c>
      <c r="C59" s="5" t="s">
        <v>27</v>
      </c>
      <c r="D59" s="10">
        <v>78</v>
      </c>
      <c r="M59" s="57"/>
      <c r="N59" s="34"/>
    </row>
    <row r="60" spans="1:14" x14ac:dyDescent="0.25">
      <c r="A60" s="9">
        <v>2021</v>
      </c>
      <c r="B60" s="5" t="s">
        <v>8</v>
      </c>
      <c r="C60" s="5" t="s">
        <v>27</v>
      </c>
      <c r="D60" s="10">
        <v>123</v>
      </c>
      <c r="M60" s="57"/>
      <c r="N60" s="34"/>
    </row>
    <row r="61" spans="1:14" x14ac:dyDescent="0.25">
      <c r="A61" s="9">
        <v>2021</v>
      </c>
      <c r="B61" s="5" t="s">
        <v>9</v>
      </c>
      <c r="C61" s="5" t="s">
        <v>27</v>
      </c>
      <c r="D61" s="10">
        <v>113</v>
      </c>
      <c r="M61" s="57"/>
      <c r="N61" s="34"/>
    </row>
    <row r="62" spans="1:14" x14ac:dyDescent="0.25">
      <c r="A62" s="9">
        <v>2021</v>
      </c>
      <c r="B62" s="5" t="s">
        <v>10</v>
      </c>
      <c r="C62" s="5" t="s">
        <v>27</v>
      </c>
      <c r="D62" s="10">
        <v>133</v>
      </c>
      <c r="M62" s="57"/>
      <c r="N62" s="34"/>
    </row>
    <row r="63" spans="1:14" x14ac:dyDescent="0.25">
      <c r="A63" s="9">
        <v>2021</v>
      </c>
      <c r="B63" s="5" t="s">
        <v>11</v>
      </c>
      <c r="C63" s="5" t="s">
        <v>27</v>
      </c>
      <c r="D63" s="10">
        <v>150</v>
      </c>
      <c r="M63" s="57"/>
      <c r="N63" s="34"/>
    </row>
    <row r="64" spans="1:14" x14ac:dyDescent="0.25">
      <c r="A64" s="9">
        <v>2022</v>
      </c>
      <c r="B64" s="5" t="s">
        <v>0</v>
      </c>
      <c r="C64" s="5" t="s">
        <v>27</v>
      </c>
      <c r="D64" s="10">
        <v>86</v>
      </c>
      <c r="M64" s="57"/>
      <c r="N64" s="34"/>
    </row>
    <row r="65" spans="1:14" x14ac:dyDescent="0.25">
      <c r="A65" s="9">
        <v>2022</v>
      </c>
      <c r="B65" s="5" t="s">
        <v>1</v>
      </c>
      <c r="C65" s="5" t="s">
        <v>27</v>
      </c>
      <c r="D65" s="10">
        <v>101</v>
      </c>
      <c r="M65" s="57"/>
      <c r="N65" s="34"/>
    </row>
    <row r="66" spans="1:14" x14ac:dyDescent="0.25">
      <c r="A66" s="9">
        <v>2022</v>
      </c>
      <c r="B66" s="5" t="s">
        <v>2</v>
      </c>
      <c r="C66" s="5" t="s">
        <v>27</v>
      </c>
      <c r="D66" s="10">
        <v>135</v>
      </c>
      <c r="M66" s="57"/>
      <c r="N66" s="34"/>
    </row>
    <row r="67" spans="1:14" x14ac:dyDescent="0.25">
      <c r="A67" s="9">
        <v>2022</v>
      </c>
      <c r="B67" s="5" t="s">
        <v>3</v>
      </c>
      <c r="C67" s="5" t="s">
        <v>27</v>
      </c>
      <c r="D67" s="10">
        <v>124</v>
      </c>
      <c r="M67" s="57"/>
      <c r="N67" s="34"/>
    </row>
    <row r="68" spans="1:14" x14ac:dyDescent="0.25">
      <c r="A68" s="9">
        <v>2022</v>
      </c>
      <c r="B68" s="5" t="s">
        <v>4</v>
      </c>
      <c r="C68" s="5" t="s">
        <v>27</v>
      </c>
      <c r="D68" s="10">
        <v>121</v>
      </c>
      <c r="M68" s="57"/>
      <c r="N68" s="34"/>
    </row>
    <row r="69" spans="1:14" x14ac:dyDescent="0.25">
      <c r="A69" s="9">
        <v>2022</v>
      </c>
      <c r="B69" s="5" t="s">
        <v>5</v>
      </c>
      <c r="C69" s="5" t="s">
        <v>27</v>
      </c>
      <c r="D69" s="10">
        <v>130</v>
      </c>
      <c r="M69" s="58"/>
      <c r="N69" s="56"/>
    </row>
    <row r="70" spans="1:14" x14ac:dyDescent="0.25">
      <c r="A70" s="9">
        <v>2022</v>
      </c>
      <c r="B70" s="5" t="s">
        <v>6</v>
      </c>
      <c r="C70" s="5" t="s">
        <v>27</v>
      </c>
      <c r="D70" s="10">
        <v>166</v>
      </c>
      <c r="M70" s="57"/>
      <c r="N70" s="34"/>
    </row>
    <row r="71" spans="1:14" x14ac:dyDescent="0.25">
      <c r="A71" s="9">
        <v>2022</v>
      </c>
      <c r="B71" s="5" t="s">
        <v>7</v>
      </c>
      <c r="C71" s="5" t="s">
        <v>27</v>
      </c>
      <c r="D71" s="10">
        <v>61</v>
      </c>
      <c r="M71" s="57"/>
      <c r="N71" s="34"/>
    </row>
    <row r="72" spans="1:14" x14ac:dyDescent="0.25">
      <c r="A72" s="9">
        <v>2022</v>
      </c>
      <c r="B72" s="5" t="s">
        <v>8</v>
      </c>
      <c r="C72" s="5" t="s">
        <v>27</v>
      </c>
      <c r="D72" s="10">
        <v>128</v>
      </c>
      <c r="M72" s="57"/>
      <c r="N72" s="34"/>
    </row>
    <row r="73" spans="1:14" x14ac:dyDescent="0.25">
      <c r="A73" s="9">
        <v>2022</v>
      </c>
      <c r="B73" s="5" t="s">
        <v>9</v>
      </c>
      <c r="C73" s="5" t="s">
        <v>27</v>
      </c>
      <c r="D73" s="10">
        <v>128</v>
      </c>
      <c r="M73" s="57"/>
      <c r="N73" s="34"/>
    </row>
    <row r="74" spans="1:14" x14ac:dyDescent="0.25">
      <c r="A74" s="9">
        <v>2022</v>
      </c>
      <c r="B74" s="5" t="s">
        <v>10</v>
      </c>
      <c r="C74" s="5" t="s">
        <v>27</v>
      </c>
      <c r="D74" s="10">
        <v>132</v>
      </c>
      <c r="M74" s="57"/>
      <c r="N74" s="34"/>
    </row>
    <row r="75" spans="1:14" x14ac:dyDescent="0.25">
      <c r="A75" s="9">
        <v>2022</v>
      </c>
      <c r="B75" s="5" t="s">
        <v>11</v>
      </c>
      <c r="C75" s="5" t="s">
        <v>27</v>
      </c>
      <c r="D75" s="10">
        <v>148</v>
      </c>
      <c r="M75" s="57"/>
      <c r="N75" s="34"/>
    </row>
    <row r="76" spans="1:14" x14ac:dyDescent="0.25">
      <c r="A76" s="9">
        <v>2023</v>
      </c>
      <c r="B76" s="5" t="s">
        <v>0</v>
      </c>
      <c r="C76" s="5" t="s">
        <v>27</v>
      </c>
      <c r="D76" s="10">
        <v>84</v>
      </c>
      <c r="M76" s="57"/>
      <c r="N76" s="34"/>
    </row>
    <row r="77" spans="1:14" x14ac:dyDescent="0.25">
      <c r="A77" s="9">
        <v>2023</v>
      </c>
      <c r="B77" s="5" t="s">
        <v>1</v>
      </c>
      <c r="C77" s="5" t="s">
        <v>27</v>
      </c>
      <c r="D77" s="10">
        <v>118</v>
      </c>
      <c r="M77" s="57"/>
      <c r="N77" s="34"/>
    </row>
    <row r="78" spans="1:14" x14ac:dyDescent="0.25">
      <c r="A78" s="9">
        <v>2023</v>
      </c>
      <c r="B78" s="5" t="s">
        <v>2</v>
      </c>
      <c r="C78" s="5" t="s">
        <v>27</v>
      </c>
      <c r="D78" s="10">
        <v>173</v>
      </c>
      <c r="M78" s="57"/>
      <c r="N78" s="34"/>
    </row>
    <row r="79" spans="1:14" x14ac:dyDescent="0.25">
      <c r="A79" s="9">
        <v>2023</v>
      </c>
      <c r="B79" s="5" t="s">
        <v>3</v>
      </c>
      <c r="C79" s="5" t="s">
        <v>27</v>
      </c>
      <c r="D79" s="10">
        <v>124</v>
      </c>
      <c r="M79" s="57"/>
      <c r="N79" s="34"/>
    </row>
    <row r="80" spans="1:14" x14ac:dyDescent="0.25">
      <c r="A80" s="9">
        <v>2023</v>
      </c>
      <c r="B80" s="5" t="s">
        <v>4</v>
      </c>
      <c r="C80" s="5" t="s">
        <v>27</v>
      </c>
      <c r="D80" s="10">
        <v>132</v>
      </c>
      <c r="M80" s="226"/>
      <c r="N80" s="227"/>
    </row>
    <row r="81" spans="1:14" x14ac:dyDescent="0.25">
      <c r="A81" s="9">
        <v>2023</v>
      </c>
      <c r="B81" s="5" t="s">
        <v>5</v>
      </c>
      <c r="C81" s="5" t="s">
        <v>27</v>
      </c>
      <c r="D81" s="10">
        <v>109</v>
      </c>
      <c r="M81" s="226"/>
      <c r="N81" s="227"/>
    </row>
    <row r="82" spans="1:14" x14ac:dyDescent="0.25">
      <c r="A82" s="9">
        <v>2023</v>
      </c>
      <c r="B82" s="5" t="s">
        <v>6</v>
      </c>
      <c r="C82" s="5" t="s">
        <v>27</v>
      </c>
      <c r="D82" s="10">
        <v>128</v>
      </c>
      <c r="M82" s="228"/>
      <c r="N82" s="229"/>
    </row>
    <row r="83" spans="1:14" x14ac:dyDescent="0.25">
      <c r="A83" s="9">
        <v>2023</v>
      </c>
      <c r="B83" s="5" t="s">
        <v>7</v>
      </c>
      <c r="C83" s="5" t="s">
        <v>27</v>
      </c>
      <c r="D83" s="10">
        <v>56</v>
      </c>
      <c r="M83" s="66"/>
      <c r="N83" s="66"/>
    </row>
    <row r="84" spans="1:14" x14ac:dyDescent="0.25">
      <c r="A84" s="9">
        <v>2023</v>
      </c>
      <c r="B84" s="5" t="s">
        <v>8</v>
      </c>
      <c r="C84" s="5" t="s">
        <v>27</v>
      </c>
      <c r="D84" s="10">
        <v>104</v>
      </c>
    </row>
    <row r="85" spans="1:14" x14ac:dyDescent="0.25">
      <c r="A85" s="9">
        <v>2023</v>
      </c>
      <c r="B85" s="5" t="s">
        <v>9</v>
      </c>
      <c r="C85" s="5" t="s">
        <v>27</v>
      </c>
      <c r="D85" s="10">
        <v>133</v>
      </c>
    </row>
    <row r="86" spans="1:14" x14ac:dyDescent="0.25">
      <c r="A86" s="9">
        <v>2023</v>
      </c>
      <c r="B86" s="5" t="s">
        <v>10</v>
      </c>
      <c r="C86" s="5" t="s">
        <v>27</v>
      </c>
      <c r="D86" s="10">
        <v>136</v>
      </c>
    </row>
    <row r="87" spans="1:14" ht="15.75" thickBot="1" x14ac:dyDescent="0.3">
      <c r="A87" s="21">
        <v>2023</v>
      </c>
      <c r="B87" s="22" t="s">
        <v>11</v>
      </c>
      <c r="C87" s="22" t="s">
        <v>27</v>
      </c>
      <c r="D87" s="31">
        <v>158</v>
      </c>
    </row>
    <row r="88" spans="1:14" x14ac:dyDescent="0.25">
      <c r="A88" s="108">
        <v>2024</v>
      </c>
      <c r="B88" s="7" t="s">
        <v>0</v>
      </c>
      <c r="C88" s="7" t="s">
        <v>27</v>
      </c>
      <c r="D88" s="8">
        <v>92</v>
      </c>
    </row>
    <row r="89" spans="1:14" x14ac:dyDescent="0.25">
      <c r="A89" s="136">
        <v>2024</v>
      </c>
      <c r="B89" s="5" t="s">
        <v>1</v>
      </c>
      <c r="C89" s="5" t="s">
        <v>27</v>
      </c>
      <c r="D89" s="10">
        <v>110</v>
      </c>
    </row>
    <row r="90" spans="1:14" x14ac:dyDescent="0.25">
      <c r="A90" s="136">
        <v>2024</v>
      </c>
      <c r="B90" s="5" t="s">
        <v>2</v>
      </c>
      <c r="C90" s="5" t="s">
        <v>27</v>
      </c>
      <c r="D90" s="10"/>
    </row>
    <row r="91" spans="1:14" x14ac:dyDescent="0.25">
      <c r="A91" s="136">
        <v>2024</v>
      </c>
      <c r="B91" s="5" t="s">
        <v>3</v>
      </c>
      <c r="C91" s="5" t="s">
        <v>27</v>
      </c>
      <c r="D91" s="10"/>
    </row>
    <row r="92" spans="1:14" x14ac:dyDescent="0.25">
      <c r="A92" s="136">
        <v>2024</v>
      </c>
      <c r="B92" s="5" t="s">
        <v>4</v>
      </c>
      <c r="C92" s="5" t="s">
        <v>27</v>
      </c>
      <c r="D92" s="10"/>
    </row>
    <row r="93" spans="1:14" x14ac:dyDescent="0.25">
      <c r="A93" s="136">
        <v>2024</v>
      </c>
      <c r="B93" s="5" t="s">
        <v>5</v>
      </c>
      <c r="C93" s="5" t="s">
        <v>27</v>
      </c>
      <c r="D93" s="10"/>
    </row>
    <row r="94" spans="1:14" x14ac:dyDescent="0.25">
      <c r="A94" s="136">
        <v>2024</v>
      </c>
      <c r="B94" s="5" t="s">
        <v>6</v>
      </c>
      <c r="C94" s="5" t="s">
        <v>27</v>
      </c>
      <c r="D94" s="10"/>
    </row>
    <row r="95" spans="1:14" x14ac:dyDescent="0.25">
      <c r="A95" s="136">
        <v>2024</v>
      </c>
      <c r="B95" s="5" t="s">
        <v>7</v>
      </c>
      <c r="C95" s="5" t="s">
        <v>27</v>
      </c>
      <c r="D95" s="10"/>
    </row>
    <row r="96" spans="1:14" x14ac:dyDescent="0.25">
      <c r="A96" s="136">
        <v>2024</v>
      </c>
      <c r="B96" s="5" t="s">
        <v>8</v>
      </c>
      <c r="C96" s="5" t="s">
        <v>27</v>
      </c>
      <c r="D96" s="10"/>
    </row>
    <row r="97" spans="1:4" x14ac:dyDescent="0.25">
      <c r="A97" s="136">
        <v>2024</v>
      </c>
      <c r="B97" s="5" t="s">
        <v>9</v>
      </c>
      <c r="C97" s="5" t="s">
        <v>27</v>
      </c>
      <c r="D97" s="10"/>
    </row>
    <row r="98" spans="1:4" x14ac:dyDescent="0.25">
      <c r="A98" s="136">
        <v>2024</v>
      </c>
      <c r="B98" s="5" t="s">
        <v>10</v>
      </c>
      <c r="C98" s="5" t="s">
        <v>27</v>
      </c>
      <c r="D98" s="10"/>
    </row>
    <row r="99" spans="1:4" ht="15.75" thickBot="1" x14ac:dyDescent="0.3">
      <c r="A99" s="138">
        <v>2024</v>
      </c>
      <c r="B99" s="11" t="s">
        <v>11</v>
      </c>
      <c r="C99" s="11" t="s">
        <v>27</v>
      </c>
      <c r="D99" s="12"/>
    </row>
    <row r="100" spans="1:4" x14ac:dyDescent="0.25">
      <c r="A100" s="6">
        <v>2021</v>
      </c>
      <c r="B100" s="7" t="s">
        <v>0</v>
      </c>
      <c r="C100" s="29" t="s">
        <v>28</v>
      </c>
      <c r="D100" s="33">
        <v>125.66666666666666</v>
      </c>
    </row>
    <row r="101" spans="1:4" x14ac:dyDescent="0.25">
      <c r="A101" s="9">
        <v>2021</v>
      </c>
      <c r="B101" s="5" t="s">
        <v>1</v>
      </c>
      <c r="C101" s="30" t="s">
        <v>28</v>
      </c>
      <c r="D101" s="32">
        <v>136.66666666666666</v>
      </c>
    </row>
    <row r="102" spans="1:4" x14ac:dyDescent="0.25">
      <c r="A102" s="9">
        <v>2021</v>
      </c>
      <c r="B102" s="5" t="s">
        <v>2</v>
      </c>
      <c r="C102" s="30" t="s">
        <v>28</v>
      </c>
      <c r="D102" s="32">
        <v>154.66666666666666</v>
      </c>
    </row>
    <row r="103" spans="1:4" x14ac:dyDescent="0.25">
      <c r="A103" s="9">
        <v>2021</v>
      </c>
      <c r="B103" s="5" t="s">
        <v>3</v>
      </c>
      <c r="C103" s="30" t="s">
        <v>28</v>
      </c>
      <c r="D103" s="32">
        <v>165</v>
      </c>
    </row>
    <row r="104" spans="1:4" x14ac:dyDescent="0.25">
      <c r="A104" s="9">
        <v>2021</v>
      </c>
      <c r="B104" s="5" t="s">
        <v>4</v>
      </c>
      <c r="C104" s="30" t="s">
        <v>28</v>
      </c>
      <c r="D104" s="32">
        <v>159</v>
      </c>
    </row>
    <row r="105" spans="1:4" x14ac:dyDescent="0.25">
      <c r="A105" s="9">
        <v>2021</v>
      </c>
      <c r="B105" s="5" t="s">
        <v>5</v>
      </c>
      <c r="C105" s="30" t="s">
        <v>28</v>
      </c>
      <c r="D105" s="32">
        <v>159</v>
      </c>
    </row>
    <row r="106" spans="1:4" x14ac:dyDescent="0.25">
      <c r="A106" s="9">
        <v>2021</v>
      </c>
      <c r="B106" s="5" t="s">
        <v>6</v>
      </c>
      <c r="C106" s="30" t="s">
        <v>28</v>
      </c>
      <c r="D106" s="32">
        <v>204.33333333333334</v>
      </c>
    </row>
    <row r="107" spans="1:4" x14ac:dyDescent="0.25">
      <c r="A107" s="9">
        <v>2021</v>
      </c>
      <c r="B107" s="5" t="s">
        <v>7</v>
      </c>
      <c r="C107" s="30" t="s">
        <v>28</v>
      </c>
      <c r="D107" s="32">
        <v>128.33333333333334</v>
      </c>
    </row>
    <row r="108" spans="1:4" x14ac:dyDescent="0.25">
      <c r="A108" s="9">
        <v>2021</v>
      </c>
      <c r="B108" s="5" t="s">
        <v>8</v>
      </c>
      <c r="C108" s="30" t="s">
        <v>28</v>
      </c>
      <c r="D108" s="32">
        <v>155.33333333333334</v>
      </c>
    </row>
    <row r="109" spans="1:4" x14ac:dyDescent="0.25">
      <c r="A109" s="9">
        <v>2021</v>
      </c>
      <c r="B109" s="5" t="s">
        <v>9</v>
      </c>
      <c r="C109" s="30" t="s">
        <v>28</v>
      </c>
      <c r="D109" s="32">
        <v>159.33333333333331</v>
      </c>
    </row>
    <row r="110" spans="1:4" x14ac:dyDescent="0.25">
      <c r="A110" s="9">
        <v>2021</v>
      </c>
      <c r="B110" s="5" t="s">
        <v>10</v>
      </c>
      <c r="C110" s="30" t="s">
        <v>28</v>
      </c>
      <c r="D110" s="32">
        <v>180.33333333333331</v>
      </c>
    </row>
    <row r="111" spans="1:4" x14ac:dyDescent="0.25">
      <c r="A111" s="9">
        <v>2021</v>
      </c>
      <c r="B111" s="5" t="s">
        <v>11</v>
      </c>
      <c r="C111" s="30" t="s">
        <v>28</v>
      </c>
      <c r="D111" s="32">
        <v>217.33333333333331</v>
      </c>
    </row>
    <row r="112" spans="1:4" x14ac:dyDescent="0.25">
      <c r="A112" s="9">
        <v>2022</v>
      </c>
      <c r="B112" s="5" t="s">
        <v>0</v>
      </c>
      <c r="C112" s="30" t="s">
        <v>28</v>
      </c>
      <c r="D112" s="32">
        <v>128.333333333333</v>
      </c>
    </row>
    <row r="113" spans="1:4" x14ac:dyDescent="0.25">
      <c r="A113" s="9">
        <v>2022</v>
      </c>
      <c r="B113" s="5" t="s">
        <v>1</v>
      </c>
      <c r="C113" s="30" t="s">
        <v>28</v>
      </c>
      <c r="D113" s="32">
        <v>149.33333333333334</v>
      </c>
    </row>
    <row r="114" spans="1:4" x14ac:dyDescent="0.25">
      <c r="A114" s="9">
        <v>2022</v>
      </c>
      <c r="B114" s="5" t="s">
        <v>2</v>
      </c>
      <c r="C114" s="30" t="s">
        <v>28</v>
      </c>
      <c r="D114" s="32">
        <v>187.33333333333334</v>
      </c>
    </row>
    <row r="115" spans="1:4" x14ac:dyDescent="0.25">
      <c r="A115" s="9">
        <v>2022</v>
      </c>
      <c r="B115" s="5" t="s">
        <v>3</v>
      </c>
      <c r="C115" s="30" t="s">
        <v>28</v>
      </c>
      <c r="D115" s="32">
        <v>149.66666666666666</v>
      </c>
    </row>
    <row r="116" spans="1:4" x14ac:dyDescent="0.25">
      <c r="A116" s="9">
        <v>2022</v>
      </c>
      <c r="B116" s="5" t="s">
        <v>4</v>
      </c>
      <c r="C116" s="30" t="s">
        <v>28</v>
      </c>
      <c r="D116" s="32">
        <v>168.66666666666666</v>
      </c>
    </row>
    <row r="117" spans="1:4" x14ac:dyDescent="0.25">
      <c r="A117" s="9">
        <v>2022</v>
      </c>
      <c r="B117" s="5" t="s">
        <v>5</v>
      </c>
      <c r="C117" s="30" t="s">
        <v>28</v>
      </c>
      <c r="D117" s="32">
        <v>158.66666666666666</v>
      </c>
    </row>
    <row r="118" spans="1:4" x14ac:dyDescent="0.25">
      <c r="A118" s="9">
        <v>2022</v>
      </c>
      <c r="B118" s="5" t="s">
        <v>6</v>
      </c>
      <c r="C118" s="30" t="s">
        <v>28</v>
      </c>
      <c r="D118" s="32">
        <v>187.33333333333331</v>
      </c>
    </row>
    <row r="119" spans="1:4" x14ac:dyDescent="0.25">
      <c r="A119" s="9">
        <v>2022</v>
      </c>
      <c r="B119" s="5" t="s">
        <v>7</v>
      </c>
      <c r="C119" s="30" t="s">
        <v>28</v>
      </c>
      <c r="D119" s="32">
        <v>126.33333333333333</v>
      </c>
    </row>
    <row r="120" spans="1:4" x14ac:dyDescent="0.25">
      <c r="A120" s="9">
        <v>2022</v>
      </c>
      <c r="B120" s="5" t="s">
        <v>8</v>
      </c>
      <c r="C120" s="30" t="s">
        <v>28</v>
      </c>
      <c r="D120" s="32">
        <v>152.33333333333331</v>
      </c>
    </row>
    <row r="121" spans="1:4" x14ac:dyDescent="0.25">
      <c r="A121" s="9">
        <v>2022</v>
      </c>
      <c r="B121" s="5" t="s">
        <v>9</v>
      </c>
      <c r="C121" s="30" t="s">
        <v>28</v>
      </c>
      <c r="D121" s="32">
        <v>174</v>
      </c>
    </row>
    <row r="122" spans="1:4" x14ac:dyDescent="0.25">
      <c r="A122" s="9">
        <v>2022</v>
      </c>
      <c r="B122" s="5" t="s">
        <v>10</v>
      </c>
      <c r="C122" s="30" t="s">
        <v>28</v>
      </c>
      <c r="D122" s="32">
        <v>172</v>
      </c>
    </row>
    <row r="123" spans="1:4" x14ac:dyDescent="0.25">
      <c r="A123" s="9">
        <v>2022</v>
      </c>
      <c r="B123" s="5" t="s">
        <v>11</v>
      </c>
      <c r="C123" s="30" t="s">
        <v>28</v>
      </c>
      <c r="D123" s="32">
        <v>220</v>
      </c>
    </row>
    <row r="124" spans="1:4" x14ac:dyDescent="0.25">
      <c r="A124" s="9">
        <v>2023</v>
      </c>
      <c r="B124" s="5" t="s">
        <v>0</v>
      </c>
      <c r="C124" s="30" t="s">
        <v>28</v>
      </c>
      <c r="D124" s="32">
        <v>149</v>
      </c>
    </row>
    <row r="125" spans="1:4" x14ac:dyDescent="0.25">
      <c r="A125" s="9">
        <v>2023</v>
      </c>
      <c r="B125" s="5" t="s">
        <v>1</v>
      </c>
      <c r="C125" s="30" t="s">
        <v>28</v>
      </c>
      <c r="D125" s="32">
        <v>164</v>
      </c>
    </row>
    <row r="126" spans="1:4" x14ac:dyDescent="0.25">
      <c r="A126" s="9">
        <v>2023</v>
      </c>
      <c r="B126" s="5" t="s">
        <v>2</v>
      </c>
      <c r="C126" s="30" t="s">
        <v>28</v>
      </c>
      <c r="D126" s="32">
        <v>203</v>
      </c>
    </row>
    <row r="127" spans="1:4" x14ac:dyDescent="0.25">
      <c r="A127" s="9">
        <v>2023</v>
      </c>
      <c r="B127" s="5" t="s">
        <v>3</v>
      </c>
      <c r="C127" s="30" t="s">
        <v>28</v>
      </c>
      <c r="D127" s="32">
        <v>146</v>
      </c>
    </row>
    <row r="128" spans="1:4" x14ac:dyDescent="0.25">
      <c r="A128" s="9">
        <v>2023</v>
      </c>
      <c r="B128" s="5" t="s">
        <v>4</v>
      </c>
      <c r="C128" s="30" t="s">
        <v>28</v>
      </c>
      <c r="D128" s="32">
        <v>183</v>
      </c>
    </row>
    <row r="129" spans="1:4" x14ac:dyDescent="0.25">
      <c r="A129" s="9">
        <v>2023</v>
      </c>
      <c r="B129" s="5" t="s">
        <v>5</v>
      </c>
      <c r="C129" s="30" t="s">
        <v>28</v>
      </c>
      <c r="D129" s="32">
        <v>210</v>
      </c>
    </row>
    <row r="130" spans="1:4" x14ac:dyDescent="0.25">
      <c r="A130" s="9">
        <v>2023</v>
      </c>
      <c r="B130" s="5" t="s">
        <v>6</v>
      </c>
      <c r="C130" s="30" t="s">
        <v>28</v>
      </c>
      <c r="D130" s="32">
        <v>188</v>
      </c>
    </row>
    <row r="131" spans="1:4" x14ac:dyDescent="0.25">
      <c r="A131" s="9">
        <v>2023</v>
      </c>
      <c r="B131" s="5" t="s">
        <v>7</v>
      </c>
      <c r="C131" s="30" t="s">
        <v>28</v>
      </c>
      <c r="D131" s="32">
        <v>132</v>
      </c>
    </row>
    <row r="132" spans="1:4" x14ac:dyDescent="0.25">
      <c r="A132" s="9">
        <v>2023</v>
      </c>
      <c r="B132" s="5" t="s">
        <v>8</v>
      </c>
      <c r="C132" s="30" t="s">
        <v>28</v>
      </c>
      <c r="D132" s="32">
        <v>165</v>
      </c>
    </row>
    <row r="133" spans="1:4" x14ac:dyDescent="0.25">
      <c r="A133" s="9">
        <v>2023</v>
      </c>
      <c r="B133" s="5" t="s">
        <v>9</v>
      </c>
      <c r="C133" s="30" t="s">
        <v>28</v>
      </c>
      <c r="D133" s="32">
        <v>178</v>
      </c>
    </row>
    <row r="134" spans="1:4" x14ac:dyDescent="0.25">
      <c r="A134" s="9">
        <v>2023</v>
      </c>
      <c r="B134" s="5" t="s">
        <v>10</v>
      </c>
      <c r="C134" s="30" t="s">
        <v>28</v>
      </c>
      <c r="D134" s="32">
        <v>171</v>
      </c>
    </row>
    <row r="135" spans="1:4" ht="15.75" thickBot="1" x14ac:dyDescent="0.3">
      <c r="A135" s="21">
        <v>2023</v>
      </c>
      <c r="B135" s="22" t="s">
        <v>11</v>
      </c>
      <c r="C135" s="139" t="s">
        <v>28</v>
      </c>
      <c r="D135" s="140">
        <v>222</v>
      </c>
    </row>
    <row r="136" spans="1:4" x14ac:dyDescent="0.25">
      <c r="A136" s="108">
        <v>2024</v>
      </c>
      <c r="B136" s="7" t="s">
        <v>0</v>
      </c>
      <c r="C136" s="7" t="s">
        <v>28</v>
      </c>
      <c r="D136" s="8">
        <v>146</v>
      </c>
    </row>
    <row r="137" spans="1:4" x14ac:dyDescent="0.25">
      <c r="A137" s="136">
        <v>2024</v>
      </c>
      <c r="B137" s="5" t="s">
        <v>1</v>
      </c>
      <c r="C137" s="5" t="s">
        <v>28</v>
      </c>
      <c r="D137" s="10">
        <v>156</v>
      </c>
    </row>
    <row r="138" spans="1:4" x14ac:dyDescent="0.25">
      <c r="A138" s="136">
        <v>2024</v>
      </c>
      <c r="B138" s="5" t="s">
        <v>2</v>
      </c>
      <c r="C138" s="5" t="s">
        <v>28</v>
      </c>
      <c r="D138" s="10">
        <v>174</v>
      </c>
    </row>
    <row r="139" spans="1:4" x14ac:dyDescent="0.25">
      <c r="A139" s="136">
        <v>2024</v>
      </c>
      <c r="B139" s="5" t="s">
        <v>3</v>
      </c>
      <c r="C139" s="5" t="s">
        <v>28</v>
      </c>
      <c r="D139" s="10">
        <v>0</v>
      </c>
    </row>
    <row r="140" spans="1:4" x14ac:dyDescent="0.25">
      <c r="A140" s="136">
        <v>2024</v>
      </c>
      <c r="B140" s="5" t="s">
        <v>4</v>
      </c>
      <c r="C140" s="5" t="s">
        <v>28</v>
      </c>
      <c r="D140" s="10"/>
    </row>
    <row r="141" spans="1:4" x14ac:dyDescent="0.25">
      <c r="A141" s="136">
        <v>2024</v>
      </c>
      <c r="B141" s="5" t="s">
        <v>5</v>
      </c>
      <c r="C141" s="5" t="s">
        <v>28</v>
      </c>
      <c r="D141" s="10"/>
    </row>
    <row r="142" spans="1:4" x14ac:dyDescent="0.25">
      <c r="A142" s="136">
        <v>2024</v>
      </c>
      <c r="B142" s="5" t="s">
        <v>6</v>
      </c>
      <c r="C142" s="5" t="s">
        <v>28</v>
      </c>
      <c r="D142" s="10"/>
    </row>
    <row r="143" spans="1:4" x14ac:dyDescent="0.25">
      <c r="A143" s="136">
        <v>2024</v>
      </c>
      <c r="B143" s="5" t="s">
        <v>7</v>
      </c>
      <c r="C143" s="5" t="s">
        <v>28</v>
      </c>
      <c r="D143" s="10"/>
    </row>
    <row r="144" spans="1:4" x14ac:dyDescent="0.25">
      <c r="A144" s="136">
        <v>2024</v>
      </c>
      <c r="B144" s="5" t="s">
        <v>8</v>
      </c>
      <c r="C144" s="5" t="s">
        <v>28</v>
      </c>
      <c r="D144" s="10"/>
    </row>
    <row r="145" spans="1:4" x14ac:dyDescent="0.25">
      <c r="A145" s="136">
        <v>2024</v>
      </c>
      <c r="B145" s="5" t="s">
        <v>9</v>
      </c>
      <c r="C145" s="5" t="s">
        <v>28</v>
      </c>
      <c r="D145" s="10"/>
    </row>
    <row r="146" spans="1:4" x14ac:dyDescent="0.25">
      <c r="A146" s="136">
        <v>2024</v>
      </c>
      <c r="B146" s="5" t="s">
        <v>10</v>
      </c>
      <c r="C146" s="5" t="s">
        <v>28</v>
      </c>
      <c r="D146" s="10"/>
    </row>
    <row r="147" spans="1:4" ht="15.75" thickBot="1" x14ac:dyDescent="0.3">
      <c r="A147" s="138">
        <v>2024</v>
      </c>
      <c r="B147" s="11" t="s">
        <v>11</v>
      </c>
      <c r="C147" s="11" t="s">
        <v>28</v>
      </c>
      <c r="D147" s="12"/>
    </row>
    <row r="148" spans="1:4" x14ac:dyDescent="0.25">
      <c r="A148" s="6">
        <v>2021</v>
      </c>
      <c r="B148" s="7" t="s">
        <v>0</v>
      </c>
      <c r="C148" s="7" t="s">
        <v>29</v>
      </c>
      <c r="D148" s="8">
        <v>686</v>
      </c>
    </row>
    <row r="149" spans="1:4" x14ac:dyDescent="0.25">
      <c r="A149" s="9">
        <v>2021</v>
      </c>
      <c r="B149" s="5" t="s">
        <v>1</v>
      </c>
      <c r="C149" s="5" t="s">
        <v>29</v>
      </c>
      <c r="D149" s="10">
        <v>955</v>
      </c>
    </row>
    <row r="150" spans="1:4" x14ac:dyDescent="0.25">
      <c r="A150" s="9">
        <v>2021</v>
      </c>
      <c r="B150" s="5" t="s">
        <v>2</v>
      </c>
      <c r="C150" s="5" t="s">
        <v>29</v>
      </c>
      <c r="D150" s="10">
        <v>1171</v>
      </c>
    </row>
    <row r="151" spans="1:4" x14ac:dyDescent="0.25">
      <c r="A151" s="9">
        <v>2021</v>
      </c>
      <c r="B151" s="5" t="s">
        <v>3</v>
      </c>
      <c r="C151" s="5" t="s">
        <v>29</v>
      </c>
      <c r="D151" s="10">
        <v>1064</v>
      </c>
    </row>
    <row r="152" spans="1:4" x14ac:dyDescent="0.25">
      <c r="A152" s="9">
        <v>2021</v>
      </c>
      <c r="B152" s="5" t="s">
        <v>4</v>
      </c>
      <c r="C152" s="5" t="s">
        <v>29</v>
      </c>
      <c r="D152" s="10">
        <v>1057</v>
      </c>
    </row>
    <row r="153" spans="1:4" x14ac:dyDescent="0.25">
      <c r="A153" s="9">
        <v>2021</v>
      </c>
      <c r="B153" s="5" t="s">
        <v>5</v>
      </c>
      <c r="C153" s="5" t="s">
        <v>29</v>
      </c>
      <c r="D153" s="10">
        <v>1090</v>
      </c>
    </row>
    <row r="154" spans="1:4" x14ac:dyDescent="0.25">
      <c r="A154" s="9">
        <v>2021</v>
      </c>
      <c r="B154" s="5" t="s">
        <v>6</v>
      </c>
      <c r="C154" s="5" t="s">
        <v>29</v>
      </c>
      <c r="D154" s="10">
        <v>983</v>
      </c>
    </row>
    <row r="155" spans="1:4" x14ac:dyDescent="0.25">
      <c r="A155" s="9">
        <v>2021</v>
      </c>
      <c r="B155" s="5" t="s">
        <v>7</v>
      </c>
      <c r="C155" s="5" t="s">
        <v>29</v>
      </c>
      <c r="D155" s="10">
        <v>559</v>
      </c>
    </row>
    <row r="156" spans="1:4" x14ac:dyDescent="0.25">
      <c r="A156" s="9">
        <v>2021</v>
      </c>
      <c r="B156" s="5" t="s">
        <v>8</v>
      </c>
      <c r="C156" s="5" t="s">
        <v>29</v>
      </c>
      <c r="D156" s="10">
        <v>809</v>
      </c>
    </row>
    <row r="157" spans="1:4" x14ac:dyDescent="0.25">
      <c r="A157" s="9">
        <v>2021</v>
      </c>
      <c r="B157" s="5" t="s">
        <v>9</v>
      </c>
      <c r="C157" s="5" t="s">
        <v>29</v>
      </c>
      <c r="D157" s="10">
        <v>929</v>
      </c>
    </row>
    <row r="158" spans="1:4" x14ac:dyDescent="0.25">
      <c r="A158" s="9">
        <v>2021</v>
      </c>
      <c r="B158" s="5" t="s">
        <v>10</v>
      </c>
      <c r="C158" s="5" t="s">
        <v>29</v>
      </c>
      <c r="D158" s="10">
        <v>1057</v>
      </c>
    </row>
    <row r="159" spans="1:4" x14ac:dyDescent="0.25">
      <c r="A159" s="9">
        <v>2021</v>
      </c>
      <c r="B159" s="5" t="s">
        <v>11</v>
      </c>
      <c r="C159" s="5" t="s">
        <v>29</v>
      </c>
      <c r="D159" s="10">
        <v>877</v>
      </c>
    </row>
    <row r="160" spans="1:4" x14ac:dyDescent="0.25">
      <c r="A160" s="9">
        <v>2022</v>
      </c>
      <c r="B160" s="5" t="s">
        <v>0</v>
      </c>
      <c r="C160" s="5" t="s">
        <v>29</v>
      </c>
      <c r="D160" s="10">
        <v>674</v>
      </c>
    </row>
    <row r="161" spans="1:4" x14ac:dyDescent="0.25">
      <c r="A161" s="9">
        <v>2022</v>
      </c>
      <c r="B161" s="5" t="s">
        <v>1</v>
      </c>
      <c r="C161" s="5" t="s">
        <v>29</v>
      </c>
      <c r="D161" s="10">
        <v>955</v>
      </c>
    </row>
    <row r="162" spans="1:4" x14ac:dyDescent="0.25">
      <c r="A162" s="9">
        <v>2022</v>
      </c>
      <c r="B162" s="5" t="s">
        <v>2</v>
      </c>
      <c r="C162" s="5" t="s">
        <v>29</v>
      </c>
      <c r="D162" s="10">
        <v>1090</v>
      </c>
    </row>
    <row r="163" spans="1:4" x14ac:dyDescent="0.25">
      <c r="A163" s="9">
        <v>2022</v>
      </c>
      <c r="B163" s="5" t="s">
        <v>3</v>
      </c>
      <c r="C163" s="5" t="s">
        <v>29</v>
      </c>
      <c r="D163" s="10">
        <v>868</v>
      </c>
    </row>
    <row r="164" spans="1:4" x14ac:dyDescent="0.25">
      <c r="A164" s="9">
        <v>2022</v>
      </c>
      <c r="B164" s="5" t="s">
        <v>4</v>
      </c>
      <c r="C164" s="5" t="s">
        <v>29</v>
      </c>
      <c r="D164" s="10">
        <v>1157</v>
      </c>
    </row>
    <row r="165" spans="1:4" x14ac:dyDescent="0.25">
      <c r="A165" s="9">
        <v>2022</v>
      </c>
      <c r="B165" s="5" t="s">
        <v>5</v>
      </c>
      <c r="C165" s="5" t="s">
        <v>29</v>
      </c>
      <c r="D165" s="10">
        <v>1060</v>
      </c>
    </row>
    <row r="166" spans="1:4" x14ac:dyDescent="0.25">
      <c r="A166" s="9">
        <v>2022</v>
      </c>
      <c r="B166" s="5" t="s">
        <v>6</v>
      </c>
      <c r="C166" s="5" t="s">
        <v>29</v>
      </c>
      <c r="D166" s="10">
        <v>952</v>
      </c>
    </row>
    <row r="167" spans="1:4" x14ac:dyDescent="0.25">
      <c r="A167" s="9">
        <v>2022</v>
      </c>
      <c r="B167" s="5" t="s">
        <v>7</v>
      </c>
      <c r="C167" s="5" t="s">
        <v>29</v>
      </c>
      <c r="D167" s="10">
        <v>580</v>
      </c>
    </row>
    <row r="168" spans="1:4" x14ac:dyDescent="0.25">
      <c r="A168" s="9">
        <v>2022</v>
      </c>
      <c r="B168" s="5" t="s">
        <v>8</v>
      </c>
      <c r="C168" s="5" t="s">
        <v>29</v>
      </c>
      <c r="D168" s="10">
        <v>839</v>
      </c>
    </row>
    <row r="169" spans="1:4" x14ac:dyDescent="0.25">
      <c r="A169" s="9">
        <v>2022</v>
      </c>
      <c r="B169" s="5" t="s">
        <v>9</v>
      </c>
      <c r="C169" s="5" t="s">
        <v>29</v>
      </c>
      <c r="D169" s="10">
        <v>949</v>
      </c>
    </row>
    <row r="170" spans="1:4" x14ac:dyDescent="0.25">
      <c r="A170" s="9">
        <v>2022</v>
      </c>
      <c r="B170" s="5" t="s">
        <v>10</v>
      </c>
      <c r="C170" s="5" t="s">
        <v>29</v>
      </c>
      <c r="D170" s="10">
        <v>889</v>
      </c>
    </row>
    <row r="171" spans="1:4" x14ac:dyDescent="0.25">
      <c r="A171" s="9">
        <v>2022</v>
      </c>
      <c r="B171" s="5" t="s">
        <v>11</v>
      </c>
      <c r="C171" s="5" t="s">
        <v>29</v>
      </c>
      <c r="D171" s="10">
        <v>896</v>
      </c>
    </row>
    <row r="172" spans="1:4" x14ac:dyDescent="0.25">
      <c r="A172" s="9">
        <v>2023</v>
      </c>
      <c r="B172" s="5" t="s">
        <v>0</v>
      </c>
      <c r="C172" s="5" t="s">
        <v>29</v>
      </c>
      <c r="D172" s="10">
        <v>727</v>
      </c>
    </row>
    <row r="173" spans="1:4" x14ac:dyDescent="0.25">
      <c r="A173" s="9">
        <v>2023</v>
      </c>
      <c r="B173" s="5" t="s">
        <v>1</v>
      </c>
      <c r="C173" s="5" t="s">
        <v>29</v>
      </c>
      <c r="D173" s="10">
        <v>933</v>
      </c>
    </row>
    <row r="174" spans="1:4" x14ac:dyDescent="0.25">
      <c r="A174" s="9">
        <v>2023</v>
      </c>
      <c r="B174" s="5" t="s">
        <v>2</v>
      </c>
      <c r="C174" s="5" t="s">
        <v>29</v>
      </c>
      <c r="D174" s="10">
        <v>1202</v>
      </c>
    </row>
    <row r="175" spans="1:4" x14ac:dyDescent="0.25">
      <c r="A175" s="9">
        <v>2023</v>
      </c>
      <c r="B175" s="5" t="s">
        <v>3</v>
      </c>
      <c r="C175" s="5" t="s">
        <v>29</v>
      </c>
      <c r="D175" s="10">
        <v>948</v>
      </c>
    </row>
    <row r="176" spans="1:4" x14ac:dyDescent="0.25">
      <c r="A176" s="9">
        <v>2023</v>
      </c>
      <c r="B176" s="5" t="s">
        <v>4</v>
      </c>
      <c r="C176" s="5" t="s">
        <v>29</v>
      </c>
      <c r="D176" s="10">
        <v>1112</v>
      </c>
    </row>
    <row r="177" spans="1:4" x14ac:dyDescent="0.25">
      <c r="A177" s="9">
        <v>2023</v>
      </c>
      <c r="B177" s="5" t="s">
        <v>5</v>
      </c>
      <c r="C177" s="5" t="s">
        <v>29</v>
      </c>
      <c r="D177" s="10">
        <v>1180</v>
      </c>
    </row>
    <row r="178" spans="1:4" x14ac:dyDescent="0.25">
      <c r="A178" s="9">
        <v>2023</v>
      </c>
      <c r="B178" s="5" t="s">
        <v>6</v>
      </c>
      <c r="C178" s="5" t="s">
        <v>29</v>
      </c>
      <c r="D178" s="10">
        <v>1060</v>
      </c>
    </row>
    <row r="179" spans="1:4" x14ac:dyDescent="0.25">
      <c r="A179" s="9">
        <v>2023</v>
      </c>
      <c r="B179" s="5" t="s">
        <v>7</v>
      </c>
      <c r="C179" s="5" t="s">
        <v>29</v>
      </c>
      <c r="D179" s="10">
        <v>744</v>
      </c>
    </row>
    <row r="180" spans="1:4" x14ac:dyDescent="0.25">
      <c r="A180" s="9">
        <v>2023</v>
      </c>
      <c r="B180" s="5" t="s">
        <v>8</v>
      </c>
      <c r="C180" s="5" t="s">
        <v>29</v>
      </c>
      <c r="D180" s="10">
        <v>823</v>
      </c>
    </row>
    <row r="181" spans="1:4" x14ac:dyDescent="0.25">
      <c r="A181" s="9">
        <v>2023</v>
      </c>
      <c r="B181" s="5" t="s">
        <v>9</v>
      </c>
      <c r="C181" s="5" t="s">
        <v>29</v>
      </c>
      <c r="D181" s="10">
        <v>1028</v>
      </c>
    </row>
    <row r="182" spans="1:4" x14ac:dyDescent="0.25">
      <c r="A182" s="9">
        <v>2023</v>
      </c>
      <c r="B182" s="5" t="s">
        <v>10</v>
      </c>
      <c r="C182" s="5" t="s">
        <v>29</v>
      </c>
      <c r="D182" s="10">
        <v>1082</v>
      </c>
    </row>
    <row r="183" spans="1:4" ht="15.75" thickBot="1" x14ac:dyDescent="0.3">
      <c r="A183" s="21">
        <v>2023</v>
      </c>
      <c r="B183" s="22" t="s">
        <v>11</v>
      </c>
      <c r="C183" s="22" t="s">
        <v>29</v>
      </c>
      <c r="D183" s="31">
        <v>826</v>
      </c>
    </row>
    <row r="184" spans="1:4" x14ac:dyDescent="0.25">
      <c r="A184" s="108">
        <v>2024</v>
      </c>
      <c r="B184" s="7" t="s">
        <v>0</v>
      </c>
      <c r="C184" s="7" t="s">
        <v>29</v>
      </c>
      <c r="D184" s="8">
        <v>763</v>
      </c>
    </row>
    <row r="185" spans="1:4" x14ac:dyDescent="0.25">
      <c r="A185" s="136">
        <v>2024</v>
      </c>
      <c r="B185" s="5" t="s">
        <v>1</v>
      </c>
      <c r="C185" s="5" t="s">
        <v>29</v>
      </c>
      <c r="D185" s="10"/>
    </row>
    <row r="186" spans="1:4" x14ac:dyDescent="0.25">
      <c r="A186" s="136">
        <v>2024</v>
      </c>
      <c r="B186" s="5" t="s">
        <v>2</v>
      </c>
      <c r="C186" s="5" t="s">
        <v>29</v>
      </c>
      <c r="D186" s="10"/>
    </row>
    <row r="187" spans="1:4" x14ac:dyDescent="0.25">
      <c r="A187" s="136">
        <v>2024</v>
      </c>
      <c r="B187" s="5" t="s">
        <v>3</v>
      </c>
      <c r="C187" s="5" t="s">
        <v>29</v>
      </c>
      <c r="D187" s="10"/>
    </row>
    <row r="188" spans="1:4" x14ac:dyDescent="0.25">
      <c r="A188" s="136">
        <v>2024</v>
      </c>
      <c r="B188" s="5" t="s">
        <v>4</v>
      </c>
      <c r="C188" s="5" t="s">
        <v>29</v>
      </c>
      <c r="D188" s="10"/>
    </row>
    <row r="189" spans="1:4" x14ac:dyDescent="0.25">
      <c r="A189" s="136">
        <v>2024</v>
      </c>
      <c r="B189" s="5" t="s">
        <v>5</v>
      </c>
      <c r="C189" s="5" t="s">
        <v>29</v>
      </c>
      <c r="D189" s="10"/>
    </row>
    <row r="190" spans="1:4" x14ac:dyDescent="0.25">
      <c r="A190" s="136">
        <v>2024</v>
      </c>
      <c r="B190" s="5" t="s">
        <v>6</v>
      </c>
      <c r="C190" s="5" t="s">
        <v>29</v>
      </c>
      <c r="D190" s="10"/>
    </row>
    <row r="191" spans="1:4" x14ac:dyDescent="0.25">
      <c r="A191" s="136">
        <v>2024</v>
      </c>
      <c r="B191" s="5" t="s">
        <v>7</v>
      </c>
      <c r="C191" s="5" t="s">
        <v>29</v>
      </c>
      <c r="D191" s="10"/>
    </row>
    <row r="192" spans="1:4" x14ac:dyDescent="0.25">
      <c r="A192" s="136">
        <v>2024</v>
      </c>
      <c r="B192" s="5" t="s">
        <v>8</v>
      </c>
      <c r="C192" s="5" t="s">
        <v>29</v>
      </c>
      <c r="D192" s="10"/>
    </row>
    <row r="193" spans="1:4" x14ac:dyDescent="0.25">
      <c r="A193" s="136">
        <v>2024</v>
      </c>
      <c r="B193" s="5" t="s">
        <v>9</v>
      </c>
      <c r="C193" s="5" t="s">
        <v>29</v>
      </c>
      <c r="D193" s="10"/>
    </row>
    <row r="194" spans="1:4" x14ac:dyDescent="0.25">
      <c r="A194" s="136">
        <v>2024</v>
      </c>
      <c r="B194" s="5" t="s">
        <v>10</v>
      </c>
      <c r="C194" s="5" t="s">
        <v>29</v>
      </c>
      <c r="D194" s="10"/>
    </row>
    <row r="195" spans="1:4" ht="15.75" thickBot="1" x14ac:dyDescent="0.3">
      <c r="A195" s="138">
        <v>2024</v>
      </c>
      <c r="B195" s="11" t="s">
        <v>11</v>
      </c>
      <c r="C195" s="11" t="s">
        <v>29</v>
      </c>
      <c r="D195" s="12"/>
    </row>
    <row r="196" spans="1:4" x14ac:dyDescent="0.25">
      <c r="A196" s="6">
        <v>2021</v>
      </c>
      <c r="B196" s="7" t="s">
        <v>0</v>
      </c>
      <c r="C196" s="7" t="s">
        <v>30</v>
      </c>
      <c r="D196" s="8">
        <v>211</v>
      </c>
    </row>
    <row r="197" spans="1:4" x14ac:dyDescent="0.25">
      <c r="A197" s="9">
        <v>2021</v>
      </c>
      <c r="B197" s="5" t="s">
        <v>1</v>
      </c>
      <c r="C197" s="5" t="s">
        <v>30</v>
      </c>
      <c r="D197" s="10">
        <v>214</v>
      </c>
    </row>
    <row r="198" spans="1:4" x14ac:dyDescent="0.25">
      <c r="A198" s="9">
        <v>2021</v>
      </c>
      <c r="B198" s="5" t="s">
        <v>2</v>
      </c>
      <c r="C198" s="5" t="s">
        <v>30</v>
      </c>
      <c r="D198" s="10">
        <v>237</v>
      </c>
    </row>
    <row r="199" spans="1:4" x14ac:dyDescent="0.25">
      <c r="A199" s="9">
        <v>2021</v>
      </c>
      <c r="B199" s="5" t="s">
        <v>3</v>
      </c>
      <c r="C199" s="5" t="s">
        <v>30</v>
      </c>
      <c r="D199" s="10">
        <v>288</v>
      </c>
    </row>
    <row r="200" spans="1:4" x14ac:dyDescent="0.25">
      <c r="A200" s="9">
        <v>2021</v>
      </c>
      <c r="B200" s="5" t="s">
        <v>4</v>
      </c>
      <c r="C200" s="5" t="s">
        <v>30</v>
      </c>
      <c r="D200" s="10">
        <v>317</v>
      </c>
    </row>
    <row r="201" spans="1:4" x14ac:dyDescent="0.25">
      <c r="A201" s="9">
        <v>2021</v>
      </c>
      <c r="B201" s="5" t="s">
        <v>5</v>
      </c>
      <c r="C201" s="5" t="s">
        <v>30</v>
      </c>
      <c r="D201" s="10">
        <v>262</v>
      </c>
    </row>
    <row r="202" spans="1:4" x14ac:dyDescent="0.25">
      <c r="A202" s="9">
        <v>2021</v>
      </c>
      <c r="B202" s="5" t="s">
        <v>6</v>
      </c>
      <c r="C202" s="5" t="s">
        <v>30</v>
      </c>
      <c r="D202" s="10">
        <v>270</v>
      </c>
    </row>
    <row r="203" spans="1:4" x14ac:dyDescent="0.25">
      <c r="A203" s="9">
        <v>2021</v>
      </c>
      <c r="B203" s="5" t="s">
        <v>7</v>
      </c>
      <c r="C203" s="5" t="s">
        <v>30</v>
      </c>
      <c r="D203" s="10">
        <v>166</v>
      </c>
    </row>
    <row r="204" spans="1:4" x14ac:dyDescent="0.25">
      <c r="A204" s="9">
        <v>2021</v>
      </c>
      <c r="B204" s="5" t="s">
        <v>8</v>
      </c>
      <c r="C204" s="5" t="s">
        <v>30</v>
      </c>
      <c r="D204" s="10">
        <v>403</v>
      </c>
    </row>
    <row r="205" spans="1:4" x14ac:dyDescent="0.25">
      <c r="A205" s="9">
        <v>2021</v>
      </c>
      <c r="B205" s="5" t="s">
        <v>9</v>
      </c>
      <c r="C205" s="5" t="s">
        <v>30</v>
      </c>
      <c r="D205" s="10">
        <v>269</v>
      </c>
    </row>
    <row r="206" spans="1:4" x14ac:dyDescent="0.25">
      <c r="A206" s="9">
        <v>2021</v>
      </c>
      <c r="B206" s="5" t="s">
        <v>10</v>
      </c>
      <c r="C206" s="5" t="s">
        <v>30</v>
      </c>
      <c r="D206" s="10">
        <v>249</v>
      </c>
    </row>
    <row r="207" spans="1:4" x14ac:dyDescent="0.25">
      <c r="A207" s="9">
        <v>2021</v>
      </c>
      <c r="B207" s="5" t="s">
        <v>11</v>
      </c>
      <c r="C207" s="5" t="s">
        <v>30</v>
      </c>
      <c r="D207" s="10">
        <v>179</v>
      </c>
    </row>
    <row r="208" spans="1:4" x14ac:dyDescent="0.25">
      <c r="A208" s="9">
        <v>2022</v>
      </c>
      <c r="B208" s="5" t="s">
        <v>0</v>
      </c>
      <c r="C208" s="5" t="s">
        <v>30</v>
      </c>
      <c r="D208" s="10">
        <v>205</v>
      </c>
    </row>
    <row r="209" spans="1:4" x14ac:dyDescent="0.25">
      <c r="A209" s="9">
        <v>2022</v>
      </c>
      <c r="B209" s="5" t="s">
        <v>1</v>
      </c>
      <c r="C209" s="5" t="s">
        <v>30</v>
      </c>
      <c r="D209" s="10">
        <v>257</v>
      </c>
    </row>
    <row r="210" spans="1:4" x14ac:dyDescent="0.25">
      <c r="A210" s="9">
        <v>2022</v>
      </c>
      <c r="B210" s="5" t="s">
        <v>2</v>
      </c>
      <c r="C210" s="5" t="s">
        <v>30</v>
      </c>
      <c r="D210" s="10">
        <v>321</v>
      </c>
    </row>
    <row r="211" spans="1:4" x14ac:dyDescent="0.25">
      <c r="A211" s="9">
        <v>2022</v>
      </c>
      <c r="B211" s="5" t="s">
        <v>3</v>
      </c>
      <c r="C211" s="5" t="s">
        <v>30</v>
      </c>
      <c r="D211" s="10">
        <v>431</v>
      </c>
    </row>
    <row r="212" spans="1:4" x14ac:dyDescent="0.25">
      <c r="A212" s="9">
        <v>2022</v>
      </c>
      <c r="B212" s="5" t="s">
        <v>4</v>
      </c>
      <c r="C212" s="5" t="s">
        <v>30</v>
      </c>
      <c r="D212" s="10">
        <v>210</v>
      </c>
    </row>
    <row r="213" spans="1:4" x14ac:dyDescent="0.25">
      <c r="A213" s="9">
        <v>2022</v>
      </c>
      <c r="B213" s="5" t="s">
        <v>5</v>
      </c>
      <c r="C213" s="5" t="s">
        <v>30</v>
      </c>
      <c r="D213" s="10">
        <v>505</v>
      </c>
    </row>
    <row r="214" spans="1:4" x14ac:dyDescent="0.25">
      <c r="A214" s="9">
        <v>2022</v>
      </c>
      <c r="B214" s="5" t="s">
        <v>6</v>
      </c>
      <c r="C214" s="5" t="s">
        <v>30</v>
      </c>
      <c r="D214" s="10">
        <v>305</v>
      </c>
    </row>
    <row r="215" spans="1:4" x14ac:dyDescent="0.25">
      <c r="A215" s="9">
        <v>2022</v>
      </c>
      <c r="B215" s="5" t="s">
        <v>7</v>
      </c>
      <c r="C215" s="5" t="s">
        <v>30</v>
      </c>
      <c r="D215" s="10">
        <v>260</v>
      </c>
    </row>
    <row r="216" spans="1:4" x14ac:dyDescent="0.25">
      <c r="A216" s="9">
        <v>2022</v>
      </c>
      <c r="B216" s="5" t="s">
        <v>8</v>
      </c>
      <c r="C216" s="5" t="s">
        <v>30</v>
      </c>
      <c r="D216" s="10">
        <v>411</v>
      </c>
    </row>
    <row r="217" spans="1:4" x14ac:dyDescent="0.25">
      <c r="A217" s="9">
        <v>2022</v>
      </c>
      <c r="B217" s="5" t="s">
        <v>9</v>
      </c>
      <c r="C217" s="5" t="s">
        <v>30</v>
      </c>
      <c r="D217" s="10">
        <v>222</v>
      </c>
    </row>
    <row r="218" spans="1:4" x14ac:dyDescent="0.25">
      <c r="A218" s="9">
        <v>2022</v>
      </c>
      <c r="B218" s="5" t="s">
        <v>10</v>
      </c>
      <c r="C218" s="5" t="s">
        <v>30</v>
      </c>
      <c r="D218" s="10">
        <v>394</v>
      </c>
    </row>
    <row r="219" spans="1:4" x14ac:dyDescent="0.25">
      <c r="A219" s="9">
        <v>2022</v>
      </c>
      <c r="B219" s="5" t="s">
        <v>11</v>
      </c>
      <c r="C219" s="5" t="s">
        <v>30</v>
      </c>
      <c r="D219" s="10">
        <v>262</v>
      </c>
    </row>
    <row r="220" spans="1:4" x14ac:dyDescent="0.25">
      <c r="A220" s="9">
        <v>2023</v>
      </c>
      <c r="B220" s="5" t="s">
        <v>0</v>
      </c>
      <c r="C220" s="5" t="s">
        <v>30</v>
      </c>
      <c r="D220" s="10">
        <v>281</v>
      </c>
    </row>
    <row r="221" spans="1:4" x14ac:dyDescent="0.25">
      <c r="A221" s="9">
        <v>2023</v>
      </c>
      <c r="B221" s="5" t="s">
        <v>1</v>
      </c>
      <c r="C221" s="5" t="s">
        <v>30</v>
      </c>
      <c r="D221" s="10">
        <v>375</v>
      </c>
    </row>
    <row r="222" spans="1:4" x14ac:dyDescent="0.25">
      <c r="A222" s="9">
        <v>2023</v>
      </c>
      <c r="B222" s="5" t="s">
        <v>2</v>
      </c>
      <c r="C222" s="5" t="s">
        <v>30</v>
      </c>
      <c r="D222" s="10">
        <v>428</v>
      </c>
    </row>
    <row r="223" spans="1:4" x14ac:dyDescent="0.25">
      <c r="A223" s="9">
        <v>2023</v>
      </c>
      <c r="B223" s="5" t="s">
        <v>3</v>
      </c>
      <c r="C223" s="5" t="s">
        <v>30</v>
      </c>
      <c r="D223" s="10">
        <v>555</v>
      </c>
    </row>
    <row r="224" spans="1:4" x14ac:dyDescent="0.25">
      <c r="A224" s="9">
        <v>2023</v>
      </c>
      <c r="B224" s="5" t="s">
        <v>4</v>
      </c>
      <c r="C224" s="5" t="s">
        <v>30</v>
      </c>
      <c r="D224" s="10">
        <v>235</v>
      </c>
    </row>
    <row r="225" spans="1:4" x14ac:dyDescent="0.25">
      <c r="A225" s="9">
        <v>2023</v>
      </c>
      <c r="B225" s="5" t="s">
        <v>5</v>
      </c>
      <c r="C225" s="5" t="s">
        <v>30</v>
      </c>
      <c r="D225" s="10">
        <v>244</v>
      </c>
    </row>
    <row r="226" spans="1:4" x14ac:dyDescent="0.25">
      <c r="A226" s="9">
        <v>2023</v>
      </c>
      <c r="B226" s="5" t="s">
        <v>6</v>
      </c>
      <c r="C226" s="5" t="s">
        <v>30</v>
      </c>
      <c r="D226" s="10">
        <v>261</v>
      </c>
    </row>
    <row r="227" spans="1:4" x14ac:dyDescent="0.25">
      <c r="A227" s="9">
        <v>2023</v>
      </c>
      <c r="B227" s="5" t="s">
        <v>7</v>
      </c>
      <c r="C227" s="5" t="s">
        <v>30</v>
      </c>
      <c r="D227" s="10">
        <v>303</v>
      </c>
    </row>
    <row r="228" spans="1:4" x14ac:dyDescent="0.25">
      <c r="A228" s="9">
        <v>2023</v>
      </c>
      <c r="B228" s="5" t="s">
        <v>8</v>
      </c>
      <c r="C228" s="5" t="s">
        <v>30</v>
      </c>
      <c r="D228" s="10">
        <v>226</v>
      </c>
    </row>
    <row r="229" spans="1:4" x14ac:dyDescent="0.25">
      <c r="A229" s="9">
        <v>2023</v>
      </c>
      <c r="B229" s="5" t="s">
        <v>9</v>
      </c>
      <c r="C229" s="5" t="s">
        <v>30</v>
      </c>
      <c r="D229" s="10">
        <v>423</v>
      </c>
    </row>
    <row r="230" spans="1:4" x14ac:dyDescent="0.25">
      <c r="A230" s="9">
        <v>2023</v>
      </c>
      <c r="B230" s="5" t="s">
        <v>10</v>
      </c>
      <c r="C230" s="5" t="s">
        <v>30</v>
      </c>
      <c r="D230" s="10">
        <v>444</v>
      </c>
    </row>
    <row r="231" spans="1:4" ht="15.75" thickBot="1" x14ac:dyDescent="0.3">
      <c r="A231" s="21">
        <v>2023</v>
      </c>
      <c r="B231" s="22" t="s">
        <v>11</v>
      </c>
      <c r="C231" s="22" t="s">
        <v>30</v>
      </c>
      <c r="D231" s="31">
        <v>434</v>
      </c>
    </row>
    <row r="232" spans="1:4" x14ac:dyDescent="0.25">
      <c r="A232" s="108">
        <v>2024</v>
      </c>
      <c r="B232" s="7" t="s">
        <v>0</v>
      </c>
      <c r="C232" s="7" t="s">
        <v>30</v>
      </c>
      <c r="D232" s="8">
        <v>153</v>
      </c>
    </row>
    <row r="233" spans="1:4" x14ac:dyDescent="0.25">
      <c r="A233" s="136">
        <v>2024</v>
      </c>
      <c r="B233" s="5" t="s">
        <v>1</v>
      </c>
      <c r="C233" s="5" t="s">
        <v>30</v>
      </c>
      <c r="D233" s="10"/>
    </row>
    <row r="234" spans="1:4" x14ac:dyDescent="0.25">
      <c r="A234" s="136">
        <v>2024</v>
      </c>
      <c r="B234" s="5" t="s">
        <v>2</v>
      </c>
      <c r="C234" s="5" t="s">
        <v>30</v>
      </c>
      <c r="D234" s="10"/>
    </row>
    <row r="235" spans="1:4" x14ac:dyDescent="0.25">
      <c r="A235" s="136">
        <v>2024</v>
      </c>
      <c r="B235" s="5" t="s">
        <v>3</v>
      </c>
      <c r="C235" s="5" t="s">
        <v>30</v>
      </c>
      <c r="D235" s="10"/>
    </row>
    <row r="236" spans="1:4" x14ac:dyDescent="0.25">
      <c r="A236" s="136">
        <v>2024</v>
      </c>
      <c r="B236" s="5" t="s">
        <v>4</v>
      </c>
      <c r="C236" s="5" t="s">
        <v>30</v>
      </c>
      <c r="D236" s="10"/>
    </row>
    <row r="237" spans="1:4" x14ac:dyDescent="0.25">
      <c r="A237" s="136">
        <v>2024</v>
      </c>
      <c r="B237" s="5" t="s">
        <v>5</v>
      </c>
      <c r="C237" s="5" t="s">
        <v>30</v>
      </c>
      <c r="D237" s="10"/>
    </row>
    <row r="238" spans="1:4" x14ac:dyDescent="0.25">
      <c r="A238" s="136">
        <v>2024</v>
      </c>
      <c r="B238" s="5" t="s">
        <v>6</v>
      </c>
      <c r="C238" s="5" t="s">
        <v>30</v>
      </c>
      <c r="D238" s="10"/>
    </row>
    <row r="239" spans="1:4" x14ac:dyDescent="0.25">
      <c r="A239" s="136">
        <v>2024</v>
      </c>
      <c r="B239" s="5" t="s">
        <v>7</v>
      </c>
      <c r="C239" s="5" t="s">
        <v>30</v>
      </c>
      <c r="D239" s="10"/>
    </row>
    <row r="240" spans="1:4" x14ac:dyDescent="0.25">
      <c r="A240" s="136">
        <v>2024</v>
      </c>
      <c r="B240" s="5" t="s">
        <v>8</v>
      </c>
      <c r="C240" s="5" t="s">
        <v>30</v>
      </c>
      <c r="D240" s="10"/>
    </row>
    <row r="241" spans="1:4" x14ac:dyDescent="0.25">
      <c r="A241" s="136">
        <v>2024</v>
      </c>
      <c r="B241" s="5" t="s">
        <v>9</v>
      </c>
      <c r="C241" s="5" t="s">
        <v>30</v>
      </c>
      <c r="D241" s="10"/>
    </row>
    <row r="242" spans="1:4" x14ac:dyDescent="0.25">
      <c r="A242" s="136">
        <v>2024</v>
      </c>
      <c r="B242" s="5" t="s">
        <v>10</v>
      </c>
      <c r="C242" s="5" t="s">
        <v>30</v>
      </c>
      <c r="D242" s="10"/>
    </row>
    <row r="243" spans="1:4" ht="15.75" thickBot="1" x14ac:dyDescent="0.3">
      <c r="A243" s="138">
        <v>2024</v>
      </c>
      <c r="B243" s="11" t="s">
        <v>11</v>
      </c>
      <c r="C243" s="11" t="s">
        <v>30</v>
      </c>
      <c r="D243" s="12"/>
    </row>
    <row r="244" spans="1:4" x14ac:dyDescent="0.25">
      <c r="A244" s="6">
        <v>2021</v>
      </c>
      <c r="B244" s="7" t="s">
        <v>0</v>
      </c>
      <c r="C244" s="7" t="s">
        <v>32</v>
      </c>
      <c r="D244" s="8">
        <v>2089</v>
      </c>
    </row>
    <row r="245" spans="1:4" x14ac:dyDescent="0.25">
      <c r="A245" s="9">
        <v>2021</v>
      </c>
      <c r="B245" s="5" t="s">
        <v>1</v>
      </c>
      <c r="C245" s="5" t="s">
        <v>32</v>
      </c>
      <c r="D245" s="10">
        <v>2176</v>
      </c>
    </row>
    <row r="246" spans="1:4" x14ac:dyDescent="0.25">
      <c r="A246" s="9">
        <v>2021</v>
      </c>
      <c r="B246" s="5" t="s">
        <v>2</v>
      </c>
      <c r="C246" s="5" t="s">
        <v>32</v>
      </c>
      <c r="D246" s="10">
        <v>2265</v>
      </c>
    </row>
    <row r="247" spans="1:4" x14ac:dyDescent="0.25">
      <c r="A247" s="9">
        <v>2021</v>
      </c>
      <c r="B247" s="5" t="s">
        <v>3</v>
      </c>
      <c r="C247" s="5" t="s">
        <v>32</v>
      </c>
      <c r="D247" s="10">
        <v>2113</v>
      </c>
    </row>
    <row r="248" spans="1:4" x14ac:dyDescent="0.25">
      <c r="A248" s="9">
        <v>2021</v>
      </c>
      <c r="B248" s="5" t="s">
        <v>4</v>
      </c>
      <c r="C248" s="5" t="s">
        <v>32</v>
      </c>
      <c r="D248" s="10">
        <v>2199</v>
      </c>
    </row>
    <row r="249" spans="1:4" x14ac:dyDescent="0.25">
      <c r="A249" s="9">
        <v>2021</v>
      </c>
      <c r="B249" s="5" t="s">
        <v>5</v>
      </c>
      <c r="C249" s="5" t="s">
        <v>32</v>
      </c>
      <c r="D249" s="10">
        <v>2244</v>
      </c>
    </row>
    <row r="250" spans="1:4" x14ac:dyDescent="0.25">
      <c r="A250" s="9">
        <v>2021</v>
      </c>
      <c r="B250" s="5" t="s">
        <v>6</v>
      </c>
      <c r="C250" s="5" t="s">
        <v>32</v>
      </c>
      <c r="D250" s="10">
        <v>2239</v>
      </c>
    </row>
    <row r="251" spans="1:4" x14ac:dyDescent="0.25">
      <c r="A251" s="9">
        <v>2021</v>
      </c>
      <c r="B251" s="5" t="s">
        <v>7</v>
      </c>
      <c r="C251" s="5" t="s">
        <v>32</v>
      </c>
      <c r="D251" s="10">
        <v>1777</v>
      </c>
    </row>
    <row r="252" spans="1:4" x14ac:dyDescent="0.25">
      <c r="A252" s="9">
        <v>2021</v>
      </c>
      <c r="B252" s="5" t="s">
        <v>8</v>
      </c>
      <c r="C252" s="5" t="s">
        <v>32</v>
      </c>
      <c r="D252" s="10">
        <v>2071</v>
      </c>
    </row>
    <row r="253" spans="1:4" x14ac:dyDescent="0.25">
      <c r="A253" s="9">
        <v>2021</v>
      </c>
      <c r="B253" s="5" t="s">
        <v>9</v>
      </c>
      <c r="C253" s="5" t="s">
        <v>32</v>
      </c>
      <c r="D253" s="10">
        <v>2015</v>
      </c>
    </row>
    <row r="254" spans="1:4" x14ac:dyDescent="0.25">
      <c r="A254" s="9">
        <v>2021</v>
      </c>
      <c r="B254" s="5" t="s">
        <v>10</v>
      </c>
      <c r="C254" s="5" t="s">
        <v>32</v>
      </c>
      <c r="D254" s="10">
        <v>2190</v>
      </c>
    </row>
    <row r="255" spans="1:4" x14ac:dyDescent="0.25">
      <c r="A255" s="9">
        <v>2021</v>
      </c>
      <c r="B255" s="5" t="s">
        <v>11</v>
      </c>
      <c r="C255" s="5" t="s">
        <v>32</v>
      </c>
      <c r="D255" s="10">
        <v>1949</v>
      </c>
    </row>
    <row r="256" spans="1:4" x14ac:dyDescent="0.25">
      <c r="A256" s="9">
        <v>2022</v>
      </c>
      <c r="B256" s="5" t="s">
        <v>0</v>
      </c>
      <c r="C256" s="5" t="s">
        <v>32</v>
      </c>
      <c r="D256" s="10">
        <v>1650</v>
      </c>
    </row>
    <row r="257" spans="1:4" x14ac:dyDescent="0.25">
      <c r="A257" s="9">
        <v>2022</v>
      </c>
      <c r="B257" s="5" t="s">
        <v>1</v>
      </c>
      <c r="C257" s="5" t="s">
        <v>32</v>
      </c>
      <c r="D257" s="10">
        <v>1686</v>
      </c>
    </row>
    <row r="258" spans="1:4" x14ac:dyDescent="0.25">
      <c r="A258" s="9">
        <v>2022</v>
      </c>
      <c r="B258" s="5" t="s">
        <v>2</v>
      </c>
      <c r="C258" s="5" t="s">
        <v>32</v>
      </c>
      <c r="D258" s="10">
        <v>1765</v>
      </c>
    </row>
    <row r="259" spans="1:4" x14ac:dyDescent="0.25">
      <c r="A259" s="9">
        <v>2022</v>
      </c>
      <c r="B259" s="5" t="s">
        <v>3</v>
      </c>
      <c r="C259" s="5" t="s">
        <v>32</v>
      </c>
      <c r="D259" s="10">
        <v>1434</v>
      </c>
    </row>
    <row r="260" spans="1:4" x14ac:dyDescent="0.25">
      <c r="A260" s="9">
        <v>2022</v>
      </c>
      <c r="B260" s="5" t="s">
        <v>4</v>
      </c>
      <c r="C260" s="5" t="s">
        <v>32</v>
      </c>
      <c r="D260" s="10">
        <v>1723</v>
      </c>
    </row>
    <row r="261" spans="1:4" x14ac:dyDescent="0.25">
      <c r="A261" s="9">
        <v>2022</v>
      </c>
      <c r="B261" s="5" t="s">
        <v>5</v>
      </c>
      <c r="C261" s="5" t="s">
        <v>32</v>
      </c>
      <c r="D261" s="10">
        <v>1563</v>
      </c>
    </row>
    <row r="262" spans="1:4" x14ac:dyDescent="0.25">
      <c r="A262" s="9">
        <v>2022</v>
      </c>
      <c r="B262" s="5" t="s">
        <v>6</v>
      </c>
      <c r="C262" s="5" t="s">
        <v>32</v>
      </c>
      <c r="D262" s="10">
        <v>1456</v>
      </c>
    </row>
    <row r="263" spans="1:4" x14ac:dyDescent="0.25">
      <c r="A263" s="9">
        <v>2022</v>
      </c>
      <c r="B263" s="5" t="s">
        <v>7</v>
      </c>
      <c r="C263" s="5" t="s">
        <v>32</v>
      </c>
      <c r="D263" s="10">
        <v>1436</v>
      </c>
    </row>
    <row r="264" spans="1:4" x14ac:dyDescent="0.25">
      <c r="A264" s="9">
        <v>2022</v>
      </c>
      <c r="B264" s="5" t="s">
        <v>8</v>
      </c>
      <c r="C264" s="5" t="s">
        <v>32</v>
      </c>
      <c r="D264" s="10">
        <v>1467</v>
      </c>
    </row>
    <row r="265" spans="1:4" x14ac:dyDescent="0.25">
      <c r="A265" s="9">
        <v>2022</v>
      </c>
      <c r="B265" s="5" t="s">
        <v>9</v>
      </c>
      <c r="C265" s="5" t="s">
        <v>32</v>
      </c>
      <c r="D265" s="10">
        <v>1503</v>
      </c>
    </row>
    <row r="266" spans="1:4" x14ac:dyDescent="0.25">
      <c r="A266" s="9">
        <v>2022</v>
      </c>
      <c r="B266" s="5" t="s">
        <v>10</v>
      </c>
      <c r="C266" s="5" t="s">
        <v>32</v>
      </c>
      <c r="D266" s="10">
        <v>1533</v>
      </c>
    </row>
    <row r="267" spans="1:4" x14ac:dyDescent="0.25">
      <c r="A267" s="9">
        <v>2022</v>
      </c>
      <c r="B267" s="5" t="s">
        <v>11</v>
      </c>
      <c r="C267" s="5" t="s">
        <v>32</v>
      </c>
      <c r="D267" s="10">
        <v>1395</v>
      </c>
    </row>
    <row r="268" spans="1:4" x14ac:dyDescent="0.25">
      <c r="A268" s="9">
        <v>2023</v>
      </c>
      <c r="B268" s="5" t="s">
        <v>0</v>
      </c>
      <c r="C268" s="5" t="s">
        <v>32</v>
      </c>
      <c r="D268" s="10">
        <v>1330</v>
      </c>
    </row>
    <row r="269" spans="1:4" x14ac:dyDescent="0.25">
      <c r="A269" s="9">
        <v>2023</v>
      </c>
      <c r="B269" s="5" t="s">
        <v>1</v>
      </c>
      <c r="C269" s="5" t="s">
        <v>32</v>
      </c>
      <c r="D269" s="10">
        <v>1224</v>
      </c>
    </row>
    <row r="270" spans="1:4" x14ac:dyDescent="0.25">
      <c r="A270" s="9">
        <v>2023</v>
      </c>
      <c r="B270" s="5" t="s">
        <v>2</v>
      </c>
      <c r="C270" s="5" t="s">
        <v>32</v>
      </c>
      <c r="D270" s="10">
        <v>1301</v>
      </c>
    </row>
    <row r="271" spans="1:4" x14ac:dyDescent="0.25">
      <c r="A271" s="9">
        <v>2023</v>
      </c>
      <c r="B271" s="5" t="s">
        <v>3</v>
      </c>
      <c r="C271" s="5" t="s">
        <v>32</v>
      </c>
      <c r="D271" s="10">
        <v>1025</v>
      </c>
    </row>
    <row r="272" spans="1:4" x14ac:dyDescent="0.25">
      <c r="A272" s="9">
        <v>2023</v>
      </c>
      <c r="B272" s="5" t="s">
        <v>4</v>
      </c>
      <c r="C272" s="5" t="s">
        <v>32</v>
      </c>
      <c r="D272" s="10">
        <v>1210</v>
      </c>
    </row>
    <row r="273" spans="1:4" x14ac:dyDescent="0.25">
      <c r="A273" s="9">
        <v>2023</v>
      </c>
      <c r="B273" s="5" t="s">
        <v>5</v>
      </c>
      <c r="C273" s="5" t="s">
        <v>32</v>
      </c>
      <c r="D273" s="10">
        <v>1549</v>
      </c>
    </row>
    <row r="274" spans="1:4" x14ac:dyDescent="0.25">
      <c r="A274" s="9">
        <v>2023</v>
      </c>
      <c r="B274" s="5" t="s">
        <v>6</v>
      </c>
      <c r="C274" s="5" t="s">
        <v>32</v>
      </c>
      <c r="D274" s="10">
        <v>1869</v>
      </c>
    </row>
    <row r="275" spans="1:4" x14ac:dyDescent="0.25">
      <c r="A275" s="9">
        <v>2023</v>
      </c>
      <c r="B275" s="5" t="s">
        <v>7</v>
      </c>
      <c r="C275" s="5" t="s">
        <v>32</v>
      </c>
      <c r="D275" s="10">
        <v>1977</v>
      </c>
    </row>
    <row r="276" spans="1:4" x14ac:dyDescent="0.25">
      <c r="A276" s="9">
        <v>2023</v>
      </c>
      <c r="B276" s="5" t="s">
        <v>8</v>
      </c>
      <c r="C276" s="5" t="s">
        <v>32</v>
      </c>
      <c r="D276" s="10">
        <v>2408</v>
      </c>
    </row>
    <row r="277" spans="1:4" x14ac:dyDescent="0.25">
      <c r="A277" s="9">
        <v>2023</v>
      </c>
      <c r="B277" s="5" t="s">
        <v>9</v>
      </c>
      <c r="C277" s="5" t="s">
        <v>32</v>
      </c>
      <c r="D277" s="10">
        <v>2582</v>
      </c>
    </row>
    <row r="278" spans="1:4" x14ac:dyDescent="0.25">
      <c r="A278" s="9">
        <v>2023</v>
      </c>
      <c r="B278" s="5" t="s">
        <v>10</v>
      </c>
      <c r="C278" s="5" t="s">
        <v>32</v>
      </c>
      <c r="D278" s="10">
        <v>2561</v>
      </c>
    </row>
    <row r="279" spans="1:4" ht="15.75" thickBot="1" x14ac:dyDescent="0.3">
      <c r="A279" s="21">
        <v>2023</v>
      </c>
      <c r="B279" s="22" t="s">
        <v>11</v>
      </c>
      <c r="C279" s="11" t="s">
        <v>32</v>
      </c>
      <c r="D279" s="31">
        <v>2049</v>
      </c>
    </row>
    <row r="280" spans="1:4" x14ac:dyDescent="0.25">
      <c r="A280" s="108">
        <v>2024</v>
      </c>
      <c r="B280" s="7" t="s">
        <v>0</v>
      </c>
      <c r="C280" s="7" t="s">
        <v>32</v>
      </c>
      <c r="D280" s="8">
        <v>2330</v>
      </c>
    </row>
    <row r="281" spans="1:4" x14ac:dyDescent="0.25">
      <c r="A281" s="136">
        <v>2024</v>
      </c>
      <c r="B281" s="5" t="s">
        <v>1</v>
      </c>
      <c r="C281" s="5" t="s">
        <v>32</v>
      </c>
      <c r="D281" s="10">
        <v>2081</v>
      </c>
    </row>
    <row r="282" spans="1:4" x14ac:dyDescent="0.25">
      <c r="A282" s="136">
        <v>2024</v>
      </c>
      <c r="B282" s="5" t="s">
        <v>2</v>
      </c>
      <c r="C282" s="5" t="s">
        <v>32</v>
      </c>
      <c r="D282" s="10">
        <v>1803</v>
      </c>
    </row>
    <row r="283" spans="1:4" x14ac:dyDescent="0.25">
      <c r="A283" s="136">
        <v>2024</v>
      </c>
      <c r="B283" s="5" t="s">
        <v>3</v>
      </c>
      <c r="C283" s="5" t="s">
        <v>32</v>
      </c>
      <c r="D283" s="10">
        <v>1942</v>
      </c>
    </row>
    <row r="284" spans="1:4" x14ac:dyDescent="0.25">
      <c r="A284" s="136">
        <v>2024</v>
      </c>
      <c r="B284" s="5" t="s">
        <v>4</v>
      </c>
      <c r="C284" s="5" t="s">
        <v>32</v>
      </c>
      <c r="D284" s="10"/>
    </row>
    <row r="285" spans="1:4" x14ac:dyDescent="0.25">
      <c r="A285" s="136">
        <v>2024</v>
      </c>
      <c r="B285" s="5" t="s">
        <v>5</v>
      </c>
      <c r="C285" s="5" t="s">
        <v>32</v>
      </c>
      <c r="D285" s="10"/>
    </row>
    <row r="286" spans="1:4" x14ac:dyDescent="0.25">
      <c r="A286" s="136">
        <v>2024</v>
      </c>
      <c r="B286" s="5" t="s">
        <v>6</v>
      </c>
      <c r="C286" s="5" t="s">
        <v>32</v>
      </c>
      <c r="D286" s="10"/>
    </row>
    <row r="287" spans="1:4" x14ac:dyDescent="0.25">
      <c r="A287" s="136">
        <v>2024</v>
      </c>
      <c r="B287" s="5" t="s">
        <v>7</v>
      </c>
      <c r="C287" s="5" t="s">
        <v>32</v>
      </c>
      <c r="D287" s="10"/>
    </row>
    <row r="288" spans="1:4" x14ac:dyDescent="0.25">
      <c r="A288" s="136">
        <v>2024</v>
      </c>
      <c r="B288" s="5" t="s">
        <v>8</v>
      </c>
      <c r="C288" s="5" t="s">
        <v>32</v>
      </c>
      <c r="D288" s="10"/>
    </row>
    <row r="289" spans="1:5" x14ac:dyDescent="0.25">
      <c r="A289" s="136">
        <v>2024</v>
      </c>
      <c r="B289" s="5" t="s">
        <v>9</v>
      </c>
      <c r="C289" s="5" t="s">
        <v>32</v>
      </c>
      <c r="D289" s="10"/>
    </row>
    <row r="290" spans="1:5" x14ac:dyDescent="0.25">
      <c r="A290" s="136">
        <v>2024</v>
      </c>
      <c r="B290" s="5" t="s">
        <v>10</v>
      </c>
      <c r="C290" s="5" t="s">
        <v>32</v>
      </c>
      <c r="D290" s="10"/>
    </row>
    <row r="291" spans="1:5" ht="15.75" thickBot="1" x14ac:dyDescent="0.3">
      <c r="A291" s="138">
        <v>2024</v>
      </c>
      <c r="B291" s="11" t="s">
        <v>11</v>
      </c>
      <c r="C291" s="11" t="s">
        <v>32</v>
      </c>
      <c r="D291" s="12"/>
    </row>
    <row r="292" spans="1:5" x14ac:dyDescent="0.25">
      <c r="A292" s="223">
        <v>2009</v>
      </c>
      <c r="B292" s="141" t="s">
        <v>25</v>
      </c>
      <c r="C292" s="142" t="s">
        <v>32</v>
      </c>
      <c r="D292" s="224">
        <v>16255</v>
      </c>
    </row>
    <row r="293" spans="1:5" x14ac:dyDescent="0.25">
      <c r="A293" s="9">
        <v>2010</v>
      </c>
      <c r="B293" s="23" t="s">
        <v>25</v>
      </c>
      <c r="C293" s="5" t="s">
        <v>32</v>
      </c>
      <c r="D293" s="19">
        <v>16937</v>
      </c>
    </row>
    <row r="294" spans="1:5" x14ac:dyDescent="0.25">
      <c r="A294" s="9">
        <v>2011</v>
      </c>
      <c r="B294" s="23" t="s">
        <v>25</v>
      </c>
      <c r="C294" s="5" t="s">
        <v>32</v>
      </c>
      <c r="D294" s="19">
        <v>18488</v>
      </c>
    </row>
    <row r="295" spans="1:5" x14ac:dyDescent="0.25">
      <c r="A295" s="9">
        <v>2012</v>
      </c>
      <c r="B295" s="23" t="s">
        <v>25</v>
      </c>
      <c r="C295" s="5" t="s">
        <v>32</v>
      </c>
      <c r="D295" s="19">
        <v>18840</v>
      </c>
    </row>
    <row r="296" spans="1:5" x14ac:dyDescent="0.25">
      <c r="A296" s="9">
        <v>2013</v>
      </c>
      <c r="B296" s="23" t="s">
        <v>25</v>
      </c>
      <c r="C296" s="5" t="s">
        <v>32</v>
      </c>
      <c r="D296" s="19">
        <v>18717</v>
      </c>
    </row>
    <row r="297" spans="1:5" x14ac:dyDescent="0.25">
      <c r="A297" s="9">
        <v>2014</v>
      </c>
      <c r="B297" s="23" t="s">
        <v>25</v>
      </c>
      <c r="C297" s="5" t="s">
        <v>32</v>
      </c>
      <c r="D297" s="19">
        <v>17405</v>
      </c>
    </row>
    <row r="298" spans="1:5" x14ac:dyDescent="0.25">
      <c r="A298" s="9">
        <v>2015</v>
      </c>
      <c r="B298" s="23" t="s">
        <v>25</v>
      </c>
      <c r="C298" s="5" t="s">
        <v>32</v>
      </c>
      <c r="D298" s="19">
        <v>18973</v>
      </c>
    </row>
    <row r="299" spans="1:5" x14ac:dyDescent="0.25">
      <c r="A299" s="9">
        <v>2016</v>
      </c>
      <c r="B299" s="23" t="s">
        <v>25</v>
      </c>
      <c r="C299" s="5" t="s">
        <v>32</v>
      </c>
      <c r="D299" s="19">
        <v>22675</v>
      </c>
    </row>
    <row r="300" spans="1:5" x14ac:dyDescent="0.25">
      <c r="A300" s="9">
        <v>2017</v>
      </c>
      <c r="B300" s="23" t="s">
        <v>25</v>
      </c>
      <c r="C300" s="5" t="s">
        <v>32</v>
      </c>
      <c r="D300" s="19">
        <v>25953</v>
      </c>
    </row>
    <row r="301" spans="1:5" x14ac:dyDescent="0.25">
      <c r="A301" s="9">
        <v>2018</v>
      </c>
      <c r="B301" s="23" t="s">
        <v>25</v>
      </c>
      <c r="C301" s="5" t="s">
        <v>32</v>
      </c>
      <c r="D301" s="19">
        <v>26933</v>
      </c>
    </row>
    <row r="302" spans="1:5" x14ac:dyDescent="0.25">
      <c r="A302" s="9">
        <v>2019</v>
      </c>
      <c r="B302" s="23" t="s">
        <v>25</v>
      </c>
      <c r="C302" s="5" t="s">
        <v>32</v>
      </c>
      <c r="D302" s="19">
        <v>30691</v>
      </c>
    </row>
    <row r="303" spans="1:5" ht="15.75" thickBot="1" x14ac:dyDescent="0.3">
      <c r="A303" s="138">
        <v>2020</v>
      </c>
      <c r="B303" s="25" t="s">
        <v>25</v>
      </c>
      <c r="C303" s="11" t="s">
        <v>32</v>
      </c>
      <c r="D303" s="26">
        <v>28270</v>
      </c>
    </row>
    <row r="304" spans="1:5" x14ac:dyDescent="0.25">
      <c r="A304" s="223">
        <v>2009</v>
      </c>
      <c r="B304" s="219" t="s">
        <v>25</v>
      </c>
      <c r="C304" s="219" t="s">
        <v>63</v>
      </c>
      <c r="D304" s="224">
        <v>4342</v>
      </c>
      <c r="E304" t="s">
        <v>64</v>
      </c>
    </row>
    <row r="305" spans="1:4" x14ac:dyDescent="0.25">
      <c r="A305" s="9">
        <v>2010</v>
      </c>
      <c r="B305" s="143" t="s">
        <v>25</v>
      </c>
      <c r="C305" s="143" t="s">
        <v>63</v>
      </c>
      <c r="D305" s="19">
        <v>4025</v>
      </c>
    </row>
    <row r="306" spans="1:4" x14ac:dyDescent="0.25">
      <c r="A306" s="9">
        <v>2011</v>
      </c>
      <c r="B306" s="143" t="s">
        <v>25</v>
      </c>
      <c r="C306" s="143" t="s">
        <v>63</v>
      </c>
      <c r="D306" s="19">
        <v>3512</v>
      </c>
    </row>
    <row r="307" spans="1:4" x14ac:dyDescent="0.25">
      <c r="A307" s="9">
        <v>2012</v>
      </c>
      <c r="B307" s="143" t="s">
        <v>25</v>
      </c>
      <c r="C307" s="143" t="s">
        <v>63</v>
      </c>
      <c r="D307" s="19">
        <v>3187</v>
      </c>
    </row>
    <row r="308" spans="1:4" x14ac:dyDescent="0.25">
      <c r="A308" s="9">
        <v>2013</v>
      </c>
      <c r="B308" s="143" t="s">
        <v>25</v>
      </c>
      <c r="C308" s="143" t="s">
        <v>63</v>
      </c>
      <c r="D308" s="19">
        <v>3154</v>
      </c>
    </row>
    <row r="309" spans="1:4" x14ac:dyDescent="0.25">
      <c r="A309" s="9">
        <v>2014</v>
      </c>
      <c r="B309" s="143" t="s">
        <v>25</v>
      </c>
      <c r="C309" s="143" t="s">
        <v>63</v>
      </c>
      <c r="D309" s="19">
        <v>2756</v>
      </c>
    </row>
    <row r="310" spans="1:4" x14ac:dyDescent="0.25">
      <c r="A310" s="9">
        <v>2015</v>
      </c>
      <c r="B310" s="143" t="s">
        <v>25</v>
      </c>
      <c r="C310" s="143" t="s">
        <v>63</v>
      </c>
      <c r="D310" s="19">
        <v>2876</v>
      </c>
    </row>
    <row r="311" spans="1:4" x14ac:dyDescent="0.25">
      <c r="A311" s="9">
        <v>2016</v>
      </c>
      <c r="B311" s="143" t="s">
        <v>25</v>
      </c>
      <c r="C311" s="143" t="s">
        <v>63</v>
      </c>
      <c r="D311" s="19">
        <v>2223</v>
      </c>
    </row>
    <row r="312" spans="1:4" x14ac:dyDescent="0.25">
      <c r="A312" s="9">
        <v>2017</v>
      </c>
      <c r="B312" s="143" t="s">
        <v>25</v>
      </c>
      <c r="C312" s="143" t="s">
        <v>63</v>
      </c>
      <c r="D312" s="19">
        <v>3288</v>
      </c>
    </row>
    <row r="313" spans="1:4" x14ac:dyDescent="0.25">
      <c r="A313" s="9">
        <v>2018</v>
      </c>
      <c r="B313" s="143" t="s">
        <v>25</v>
      </c>
      <c r="C313" s="143" t="s">
        <v>63</v>
      </c>
      <c r="D313" s="19">
        <v>3179</v>
      </c>
    </row>
    <row r="314" spans="1:4" x14ac:dyDescent="0.25">
      <c r="A314" s="9">
        <v>2019</v>
      </c>
      <c r="B314" s="143" t="s">
        <v>25</v>
      </c>
      <c r="C314" s="143" t="s">
        <v>63</v>
      </c>
      <c r="D314" s="19">
        <v>3628</v>
      </c>
    </row>
    <row r="315" spans="1:4" ht="15.75" thickBot="1" x14ac:dyDescent="0.3">
      <c r="A315" s="225">
        <v>2020</v>
      </c>
      <c r="B315" s="144" t="s">
        <v>25</v>
      </c>
      <c r="C315" s="144" t="s">
        <v>63</v>
      </c>
      <c r="D315" s="26">
        <v>3008</v>
      </c>
    </row>
    <row r="316" spans="1:4" x14ac:dyDescent="0.25">
      <c r="A316" s="223">
        <v>2021</v>
      </c>
      <c r="B316" s="142" t="s">
        <v>0</v>
      </c>
      <c r="C316" s="219" t="s">
        <v>63</v>
      </c>
      <c r="D316" s="224">
        <v>246</v>
      </c>
    </row>
    <row r="317" spans="1:4" x14ac:dyDescent="0.25">
      <c r="A317" s="9">
        <v>2021</v>
      </c>
      <c r="B317" s="5" t="s">
        <v>1</v>
      </c>
      <c r="C317" s="143" t="s">
        <v>63</v>
      </c>
      <c r="D317" s="19">
        <v>256</v>
      </c>
    </row>
    <row r="318" spans="1:4" x14ac:dyDescent="0.25">
      <c r="A318" s="9">
        <v>2021</v>
      </c>
      <c r="B318" s="5" t="s">
        <v>2</v>
      </c>
      <c r="C318" s="143" t="s">
        <v>63</v>
      </c>
      <c r="D318" s="19">
        <v>271</v>
      </c>
    </row>
    <row r="319" spans="1:4" x14ac:dyDescent="0.25">
      <c r="A319" s="9">
        <v>2021</v>
      </c>
      <c r="B319" s="5" t="s">
        <v>3</v>
      </c>
      <c r="C319" s="143" t="s">
        <v>63</v>
      </c>
      <c r="D319" s="19">
        <v>214</v>
      </c>
    </row>
    <row r="320" spans="1:4" x14ac:dyDescent="0.25">
      <c r="A320" s="9">
        <v>2021</v>
      </c>
      <c r="B320" s="5" t="s">
        <v>4</v>
      </c>
      <c r="C320" s="143" t="s">
        <v>63</v>
      </c>
      <c r="D320" s="19">
        <v>262</v>
      </c>
    </row>
    <row r="321" spans="1:4" x14ac:dyDescent="0.25">
      <c r="A321" s="9">
        <v>2021</v>
      </c>
      <c r="B321" s="5" t="s">
        <v>5</v>
      </c>
      <c r="C321" s="143" t="s">
        <v>63</v>
      </c>
      <c r="D321" s="19">
        <v>326</v>
      </c>
    </row>
    <row r="322" spans="1:4" x14ac:dyDescent="0.25">
      <c r="A322" s="9">
        <v>2021</v>
      </c>
      <c r="B322" s="5" t="s">
        <v>6</v>
      </c>
      <c r="C322" s="143" t="s">
        <v>63</v>
      </c>
      <c r="D322" s="19">
        <v>207</v>
      </c>
    </row>
    <row r="323" spans="1:4" x14ac:dyDescent="0.25">
      <c r="A323" s="9">
        <v>2021</v>
      </c>
      <c r="B323" s="5" t="s">
        <v>7</v>
      </c>
      <c r="C323" s="143" t="s">
        <v>63</v>
      </c>
      <c r="D323" s="19">
        <v>205</v>
      </c>
    </row>
    <row r="324" spans="1:4" x14ac:dyDescent="0.25">
      <c r="A324" s="9">
        <v>2021</v>
      </c>
      <c r="B324" s="5" t="s">
        <v>8</v>
      </c>
      <c r="C324" s="143" t="s">
        <v>63</v>
      </c>
      <c r="D324" s="19">
        <v>277</v>
      </c>
    </row>
    <row r="325" spans="1:4" x14ac:dyDescent="0.25">
      <c r="A325" s="9">
        <v>2021</v>
      </c>
      <c r="B325" s="5" t="s">
        <v>9</v>
      </c>
      <c r="C325" s="143" t="s">
        <v>63</v>
      </c>
      <c r="D325" s="19">
        <v>248</v>
      </c>
    </row>
    <row r="326" spans="1:4" x14ac:dyDescent="0.25">
      <c r="A326" s="9">
        <v>2021</v>
      </c>
      <c r="B326" s="5" t="s">
        <v>10</v>
      </c>
      <c r="C326" s="143" t="s">
        <v>63</v>
      </c>
      <c r="D326" s="19">
        <v>196</v>
      </c>
    </row>
    <row r="327" spans="1:4" ht="15.75" thickBot="1" x14ac:dyDescent="0.3">
      <c r="A327" s="225">
        <v>2021</v>
      </c>
      <c r="B327" s="11" t="s">
        <v>11</v>
      </c>
      <c r="C327" s="144" t="s">
        <v>63</v>
      </c>
      <c r="D327" s="26">
        <v>252</v>
      </c>
    </row>
    <row r="328" spans="1:4" x14ac:dyDescent="0.25">
      <c r="A328" s="223">
        <v>2022</v>
      </c>
      <c r="B328" s="142" t="s">
        <v>0</v>
      </c>
      <c r="C328" s="219" t="s">
        <v>63</v>
      </c>
      <c r="D328" s="224">
        <v>181</v>
      </c>
    </row>
    <row r="329" spans="1:4" x14ac:dyDescent="0.25">
      <c r="A329" s="9">
        <v>2022</v>
      </c>
      <c r="B329" s="5" t="s">
        <v>1</v>
      </c>
      <c r="C329" s="143" t="s">
        <v>63</v>
      </c>
      <c r="D329" s="19">
        <v>217</v>
      </c>
    </row>
    <row r="330" spans="1:4" x14ac:dyDescent="0.25">
      <c r="A330" s="9">
        <v>2022</v>
      </c>
      <c r="B330" s="5" t="s">
        <v>2</v>
      </c>
      <c r="C330" s="143" t="s">
        <v>63</v>
      </c>
      <c r="D330" s="19">
        <v>241</v>
      </c>
    </row>
    <row r="331" spans="1:4" x14ac:dyDescent="0.25">
      <c r="A331" s="9">
        <v>2022</v>
      </c>
      <c r="B331" s="5" t="s">
        <v>3</v>
      </c>
      <c r="C331" s="143" t="s">
        <v>63</v>
      </c>
      <c r="D331" s="19">
        <v>207</v>
      </c>
    </row>
    <row r="332" spans="1:4" x14ac:dyDescent="0.25">
      <c r="A332" s="9">
        <v>2022</v>
      </c>
      <c r="B332" s="5" t="s">
        <v>4</v>
      </c>
      <c r="C332" s="143" t="s">
        <v>63</v>
      </c>
      <c r="D332" s="19">
        <v>162</v>
      </c>
    </row>
    <row r="333" spans="1:4" x14ac:dyDescent="0.25">
      <c r="A333" s="9">
        <v>2022</v>
      </c>
      <c r="B333" s="5" t="s">
        <v>5</v>
      </c>
      <c r="C333" s="143" t="s">
        <v>63</v>
      </c>
      <c r="D333" s="19">
        <v>202</v>
      </c>
    </row>
    <row r="334" spans="1:4" x14ac:dyDescent="0.25">
      <c r="A334" s="9">
        <v>2022</v>
      </c>
      <c r="B334" s="5" t="s">
        <v>6</v>
      </c>
      <c r="C334" s="143" t="s">
        <v>63</v>
      </c>
      <c r="D334" s="19">
        <v>226</v>
      </c>
    </row>
    <row r="335" spans="1:4" x14ac:dyDescent="0.25">
      <c r="A335" s="9">
        <v>2022</v>
      </c>
      <c r="B335" s="5" t="s">
        <v>7</v>
      </c>
      <c r="C335" s="143" t="s">
        <v>63</v>
      </c>
      <c r="D335" s="19">
        <v>239</v>
      </c>
    </row>
    <row r="336" spans="1:4" x14ac:dyDescent="0.25">
      <c r="A336" s="9">
        <v>2022</v>
      </c>
      <c r="B336" s="5" t="s">
        <v>8</v>
      </c>
      <c r="C336" s="143" t="s">
        <v>63</v>
      </c>
      <c r="D336" s="19">
        <v>206</v>
      </c>
    </row>
    <row r="337" spans="1:4" x14ac:dyDescent="0.25">
      <c r="A337" s="9">
        <v>2022</v>
      </c>
      <c r="B337" s="5" t="s">
        <v>9</v>
      </c>
      <c r="C337" s="143" t="s">
        <v>63</v>
      </c>
      <c r="D337" s="19">
        <v>191</v>
      </c>
    </row>
    <row r="338" spans="1:4" x14ac:dyDescent="0.25">
      <c r="A338" s="9">
        <v>2022</v>
      </c>
      <c r="B338" s="5" t="s">
        <v>10</v>
      </c>
      <c r="C338" s="143" t="s">
        <v>63</v>
      </c>
      <c r="D338" s="19">
        <v>218</v>
      </c>
    </row>
    <row r="339" spans="1:4" ht="15.75" thickBot="1" x14ac:dyDescent="0.3">
      <c r="A339" s="225">
        <v>2022</v>
      </c>
      <c r="B339" s="11" t="s">
        <v>11</v>
      </c>
      <c r="C339" s="144" t="s">
        <v>63</v>
      </c>
      <c r="D339" s="26">
        <v>210</v>
      </c>
    </row>
    <row r="340" spans="1:4" x14ac:dyDescent="0.25">
      <c r="A340" s="223">
        <v>2023</v>
      </c>
      <c r="B340" s="142" t="s">
        <v>0</v>
      </c>
      <c r="C340" s="219" t="s">
        <v>63</v>
      </c>
      <c r="D340" s="224">
        <v>126</v>
      </c>
    </row>
    <row r="341" spans="1:4" x14ac:dyDescent="0.25">
      <c r="A341" s="9">
        <v>2023</v>
      </c>
      <c r="B341" s="5" t="s">
        <v>1</v>
      </c>
      <c r="C341" s="143" t="s">
        <v>63</v>
      </c>
      <c r="D341" s="19">
        <v>234</v>
      </c>
    </row>
    <row r="342" spans="1:4" x14ac:dyDescent="0.25">
      <c r="A342" s="9">
        <v>2023</v>
      </c>
      <c r="B342" s="5" t="s">
        <v>2</v>
      </c>
      <c r="C342" s="143" t="s">
        <v>63</v>
      </c>
      <c r="D342" s="19">
        <v>205</v>
      </c>
    </row>
    <row r="343" spans="1:4" x14ac:dyDescent="0.25">
      <c r="A343" s="9">
        <v>2023</v>
      </c>
      <c r="B343" s="5" t="s">
        <v>3</v>
      </c>
      <c r="C343" s="143" t="s">
        <v>63</v>
      </c>
      <c r="D343" s="19">
        <v>160</v>
      </c>
    </row>
    <row r="344" spans="1:4" x14ac:dyDescent="0.25">
      <c r="A344" s="9">
        <v>2023</v>
      </c>
      <c r="B344" s="5" t="s">
        <v>4</v>
      </c>
      <c r="C344" s="143" t="s">
        <v>63</v>
      </c>
      <c r="D344" s="19">
        <v>189</v>
      </c>
    </row>
    <row r="345" spans="1:4" x14ac:dyDescent="0.25">
      <c r="A345" s="9">
        <v>2023</v>
      </c>
      <c r="B345" s="5" t="s">
        <v>5</v>
      </c>
      <c r="C345" s="143" t="s">
        <v>63</v>
      </c>
      <c r="D345" s="19">
        <v>178</v>
      </c>
    </row>
    <row r="346" spans="1:4" x14ac:dyDescent="0.25">
      <c r="A346" s="9">
        <v>2023</v>
      </c>
      <c r="B346" s="5" t="s">
        <v>6</v>
      </c>
      <c r="C346" s="143" t="s">
        <v>63</v>
      </c>
      <c r="D346" s="19">
        <v>206</v>
      </c>
    </row>
    <row r="347" spans="1:4" x14ac:dyDescent="0.25">
      <c r="A347" s="9">
        <v>2023</v>
      </c>
      <c r="B347" s="5" t="s">
        <v>7</v>
      </c>
      <c r="C347" s="143" t="s">
        <v>63</v>
      </c>
      <c r="D347" s="19">
        <v>176</v>
      </c>
    </row>
    <row r="348" spans="1:4" x14ac:dyDescent="0.25">
      <c r="A348" s="9">
        <v>2023</v>
      </c>
      <c r="B348" s="5" t="s">
        <v>8</v>
      </c>
      <c r="C348" s="143" t="s">
        <v>63</v>
      </c>
      <c r="D348" s="19">
        <v>183</v>
      </c>
    </row>
    <row r="349" spans="1:4" x14ac:dyDescent="0.25">
      <c r="A349" s="9">
        <v>2023</v>
      </c>
      <c r="B349" s="5" t="s">
        <v>9</v>
      </c>
      <c r="C349" s="143" t="s">
        <v>63</v>
      </c>
      <c r="D349" s="19">
        <v>178</v>
      </c>
    </row>
    <row r="350" spans="1:4" x14ac:dyDescent="0.25">
      <c r="A350" s="9">
        <v>2023</v>
      </c>
      <c r="B350" s="5" t="s">
        <v>10</v>
      </c>
      <c r="C350" s="143" t="s">
        <v>63</v>
      </c>
      <c r="D350" s="19">
        <v>185</v>
      </c>
    </row>
    <row r="351" spans="1:4" ht="15.75" thickBot="1" x14ac:dyDescent="0.3">
      <c r="A351" s="225">
        <v>2023</v>
      </c>
      <c r="B351" s="11" t="s">
        <v>11</v>
      </c>
      <c r="C351" s="144" t="s">
        <v>63</v>
      </c>
      <c r="D351" s="26">
        <v>182</v>
      </c>
    </row>
    <row r="352" spans="1:4" x14ac:dyDescent="0.25">
      <c r="A352" s="223">
        <v>2024</v>
      </c>
      <c r="B352" s="142" t="s">
        <v>0</v>
      </c>
      <c r="C352" s="219" t="s">
        <v>63</v>
      </c>
      <c r="D352" s="224">
        <v>152</v>
      </c>
    </row>
    <row r="353" spans="1:4" x14ac:dyDescent="0.25">
      <c r="A353" s="9">
        <v>2024</v>
      </c>
      <c r="B353" s="5" t="s">
        <v>1</v>
      </c>
      <c r="C353" s="143" t="s">
        <v>63</v>
      </c>
      <c r="D353" s="19">
        <v>198</v>
      </c>
    </row>
    <row r="354" spans="1:4" x14ac:dyDescent="0.25">
      <c r="A354" s="9">
        <v>2024</v>
      </c>
      <c r="B354" s="5" t="s">
        <v>2</v>
      </c>
      <c r="C354" s="143" t="s">
        <v>63</v>
      </c>
      <c r="D354" s="19">
        <v>153</v>
      </c>
    </row>
    <row r="355" spans="1:4" x14ac:dyDescent="0.25">
      <c r="A355" s="9">
        <v>2024</v>
      </c>
      <c r="B355" s="5" t="s">
        <v>3</v>
      </c>
      <c r="C355" s="143" t="s">
        <v>63</v>
      </c>
      <c r="D355" s="19">
        <v>117</v>
      </c>
    </row>
    <row r="356" spans="1:4" x14ac:dyDescent="0.25">
      <c r="A356" s="9">
        <v>2024</v>
      </c>
      <c r="B356" s="5" t="s">
        <v>4</v>
      </c>
      <c r="C356" s="143" t="s">
        <v>63</v>
      </c>
      <c r="D356" s="19"/>
    </row>
    <row r="357" spans="1:4" x14ac:dyDescent="0.25">
      <c r="A357" s="9">
        <v>2024</v>
      </c>
      <c r="B357" s="5" t="s">
        <v>5</v>
      </c>
      <c r="C357" s="143" t="s">
        <v>63</v>
      </c>
      <c r="D357" s="19"/>
    </row>
    <row r="358" spans="1:4" x14ac:dyDescent="0.25">
      <c r="A358" s="9">
        <v>2024</v>
      </c>
      <c r="B358" s="5" t="s">
        <v>6</v>
      </c>
      <c r="C358" s="143" t="s">
        <v>63</v>
      </c>
      <c r="D358" s="19"/>
    </row>
    <row r="359" spans="1:4" x14ac:dyDescent="0.25">
      <c r="A359" s="9">
        <v>2024</v>
      </c>
      <c r="B359" s="5" t="s">
        <v>7</v>
      </c>
      <c r="C359" s="143" t="s">
        <v>63</v>
      </c>
      <c r="D359" s="19"/>
    </row>
    <row r="360" spans="1:4" x14ac:dyDescent="0.25">
      <c r="A360" s="9">
        <v>2024</v>
      </c>
      <c r="B360" s="5" t="s">
        <v>8</v>
      </c>
      <c r="C360" s="143" t="s">
        <v>63</v>
      </c>
      <c r="D360" s="19"/>
    </row>
    <row r="361" spans="1:4" x14ac:dyDescent="0.25">
      <c r="A361" s="9">
        <v>2024</v>
      </c>
      <c r="B361" s="5" t="s">
        <v>9</v>
      </c>
      <c r="C361" s="143" t="s">
        <v>63</v>
      </c>
      <c r="D361" s="19"/>
    </row>
    <row r="362" spans="1:4" x14ac:dyDescent="0.25">
      <c r="A362" s="9">
        <v>2024</v>
      </c>
      <c r="B362" s="5" t="s">
        <v>10</v>
      </c>
      <c r="C362" s="143" t="s">
        <v>63</v>
      </c>
      <c r="D362" s="19"/>
    </row>
    <row r="363" spans="1:4" ht="15.75" thickBot="1" x14ac:dyDescent="0.3">
      <c r="A363" s="225">
        <v>2024</v>
      </c>
      <c r="B363" s="11" t="s">
        <v>11</v>
      </c>
      <c r="C363" s="144" t="s">
        <v>63</v>
      </c>
      <c r="D363" s="26"/>
    </row>
  </sheetData>
  <customSheetViews>
    <customSheetView guid="{29F239DC-BC5F-44E2-A25F-EB80EC96DB25}" state="hidden">
      <selection activeCell="I1" sqref="I1"/>
      <pageMargins left="0.7" right="0.7" top="0.75" bottom="0.75" header="0.3" footer="0.3"/>
      <pageSetup paperSize="9" orientation="portrait" r:id="rId3"/>
    </customSheetView>
  </customSheetViews>
  <mergeCells count="1">
    <mergeCell ref="A1:D1"/>
  </mergeCell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5"/>
  <sheetViews>
    <sheetView showGridLines="0" zoomScaleNormal="100" workbookViewId="0">
      <selection activeCell="K15" sqref="K15"/>
    </sheetView>
  </sheetViews>
  <sheetFormatPr baseColWidth="10" defaultRowHeight="15" x14ac:dyDescent="0.25"/>
  <cols>
    <col min="1" max="1" width="3.140625" customWidth="1"/>
    <col min="2" max="2" width="2.28515625" customWidth="1"/>
    <col min="3" max="3" width="9.5703125" customWidth="1"/>
    <col min="6" max="6" width="16.42578125" customWidth="1"/>
    <col min="7" max="7" width="38.28515625" customWidth="1"/>
  </cols>
  <sheetData>
    <row r="1" spans="1:7" x14ac:dyDescent="0.25">
      <c r="A1" s="233"/>
      <c r="B1" s="233"/>
      <c r="C1" s="233"/>
      <c r="D1" s="233"/>
      <c r="E1" s="233"/>
      <c r="F1" s="233"/>
      <c r="G1" s="233"/>
    </row>
    <row r="2" spans="1:7" ht="41.25" customHeight="1" x14ac:dyDescent="0.25">
      <c r="A2" s="234"/>
      <c r="B2" s="234"/>
      <c r="C2" s="234"/>
      <c r="D2" s="234"/>
      <c r="E2" s="234"/>
      <c r="G2" s="234"/>
    </row>
    <row r="3" spans="1:7" ht="12.75" customHeight="1" x14ac:dyDescent="0.25">
      <c r="A3" s="341"/>
      <c r="B3" s="341"/>
      <c r="C3" s="341"/>
      <c r="D3" s="341"/>
      <c r="E3" s="341"/>
      <c r="F3" s="341"/>
      <c r="G3" s="341"/>
    </row>
    <row r="4" spans="1:7" ht="22.5" customHeight="1" x14ac:dyDescent="0.25">
      <c r="A4" s="387" t="s">
        <v>118</v>
      </c>
      <c r="B4" s="387"/>
      <c r="C4" s="387"/>
      <c r="D4" s="387"/>
      <c r="E4" s="387"/>
      <c r="F4" s="387"/>
      <c r="G4" s="387"/>
    </row>
    <row r="5" spans="1:7" ht="25.5" customHeight="1" x14ac:dyDescent="0.25">
      <c r="A5" s="387"/>
      <c r="B5" s="387"/>
      <c r="C5" s="387"/>
      <c r="D5" s="387"/>
      <c r="E5" s="387"/>
      <c r="F5" s="387"/>
      <c r="G5" s="387"/>
    </row>
    <row r="6" spans="1:7" x14ac:dyDescent="0.25">
      <c r="A6" s="289"/>
      <c r="B6" s="289"/>
      <c r="C6" s="289"/>
      <c r="D6" s="289"/>
      <c r="E6" s="289"/>
      <c r="F6" s="289"/>
      <c r="G6" s="289"/>
    </row>
    <row r="7" spans="1:7" ht="29.25" customHeight="1" x14ac:dyDescent="0.25">
      <c r="A7" s="235"/>
      <c r="B7" s="384" t="s">
        <v>143</v>
      </c>
      <c r="C7" s="385"/>
      <c r="D7" s="385"/>
      <c r="E7" s="385"/>
      <c r="F7" s="385"/>
      <c r="G7" s="386"/>
    </row>
    <row r="8" spans="1:7" x14ac:dyDescent="0.25">
      <c r="A8" s="233"/>
      <c r="B8" s="268"/>
      <c r="C8" s="268"/>
      <c r="D8" s="268"/>
      <c r="E8" s="268"/>
      <c r="F8" s="236"/>
      <c r="G8" s="236"/>
    </row>
    <row r="9" spans="1:7" ht="20.25" customHeight="1" x14ac:dyDescent="0.25">
      <c r="A9" s="233"/>
      <c r="B9" s="269" t="s">
        <v>111</v>
      </c>
      <c r="C9" s="337" t="s">
        <v>165</v>
      </c>
      <c r="D9" s="268"/>
      <c r="E9" s="236"/>
      <c r="G9" s="236"/>
    </row>
    <row r="10" spans="1:7" ht="20.25" customHeight="1" x14ac:dyDescent="0.25">
      <c r="A10" s="233"/>
      <c r="B10" s="269" t="s">
        <v>111</v>
      </c>
      <c r="C10" s="337" t="s">
        <v>170</v>
      </c>
      <c r="D10" s="268"/>
      <c r="E10" s="236"/>
      <c r="G10" s="236"/>
    </row>
    <row r="11" spans="1:7" ht="20.25" customHeight="1" x14ac:dyDescent="0.25">
      <c r="A11" s="233"/>
      <c r="C11" s="337" t="s">
        <v>169</v>
      </c>
      <c r="E11" s="236"/>
      <c r="G11" s="236"/>
    </row>
    <row r="12" spans="1:7" ht="20.25" customHeight="1" x14ac:dyDescent="0.25">
      <c r="A12" s="233"/>
      <c r="B12" s="269" t="s">
        <v>111</v>
      </c>
      <c r="C12" s="337" t="s">
        <v>166</v>
      </c>
      <c r="D12" s="268"/>
      <c r="E12" s="236"/>
      <c r="G12" s="236"/>
    </row>
    <row r="13" spans="1:7" ht="20.25" customHeight="1" x14ac:dyDescent="0.25">
      <c r="A13" s="233"/>
      <c r="B13" s="269" t="s">
        <v>111</v>
      </c>
      <c r="C13" s="337" t="s">
        <v>167</v>
      </c>
      <c r="D13" s="268"/>
      <c r="E13" s="236"/>
      <c r="G13" s="236"/>
    </row>
    <row r="14" spans="1:7" ht="20.25" customHeight="1" x14ac:dyDescent="0.25">
      <c r="A14" s="233"/>
      <c r="B14" s="269" t="s">
        <v>111</v>
      </c>
      <c r="C14" s="337" t="s">
        <v>168</v>
      </c>
      <c r="D14" s="268"/>
      <c r="E14" s="236"/>
      <c r="G14" s="236"/>
    </row>
    <row r="15" spans="1:7" ht="20.25" customHeight="1" x14ac:dyDescent="0.25">
      <c r="A15" s="233"/>
      <c r="B15" s="269" t="s">
        <v>111</v>
      </c>
      <c r="C15" s="337" t="s">
        <v>171</v>
      </c>
      <c r="D15" s="268"/>
      <c r="E15" s="236"/>
      <c r="G15" s="236"/>
    </row>
    <row r="16" spans="1:7" ht="20.25" customHeight="1" x14ac:dyDescent="0.25">
      <c r="A16" s="233"/>
      <c r="C16" s="337" t="s">
        <v>172</v>
      </c>
      <c r="E16" s="236"/>
      <c r="G16" s="236"/>
    </row>
    <row r="17" spans="1:7" ht="20.25" customHeight="1" x14ac:dyDescent="0.25">
      <c r="A17" s="233"/>
      <c r="B17" s="269" t="s">
        <v>111</v>
      </c>
      <c r="C17" s="337" t="s">
        <v>173</v>
      </c>
      <c r="D17" s="268"/>
      <c r="E17" s="236"/>
      <c r="G17" s="236"/>
    </row>
    <row r="18" spans="1:7" ht="20.25" customHeight="1" x14ac:dyDescent="0.25">
      <c r="A18" s="233"/>
      <c r="C18" s="337" t="s">
        <v>174</v>
      </c>
      <c r="E18" s="236"/>
      <c r="G18" s="236"/>
    </row>
    <row r="19" spans="1:7" ht="20.25" customHeight="1" x14ac:dyDescent="0.25">
      <c r="A19" s="233"/>
      <c r="B19" s="269" t="s">
        <v>111</v>
      </c>
      <c r="C19" s="337" t="s">
        <v>175</v>
      </c>
      <c r="D19" s="268"/>
      <c r="E19" s="236"/>
      <c r="G19" s="236"/>
    </row>
    <row r="20" spans="1:7" ht="20.25" customHeight="1" x14ac:dyDescent="0.25">
      <c r="A20" s="233"/>
      <c r="B20" s="269"/>
      <c r="C20" s="337" t="s">
        <v>176</v>
      </c>
      <c r="D20" s="268"/>
      <c r="E20" s="236"/>
      <c r="G20" s="236"/>
    </row>
    <row r="21" spans="1:7" ht="20.25" customHeight="1" x14ac:dyDescent="0.25">
      <c r="A21" s="233"/>
      <c r="B21" s="269" t="s">
        <v>111</v>
      </c>
      <c r="C21" s="337" t="s">
        <v>177</v>
      </c>
      <c r="D21" s="268"/>
      <c r="E21" s="236"/>
      <c r="G21" s="236"/>
    </row>
    <row r="22" spans="1:7" ht="20.25" customHeight="1" x14ac:dyDescent="0.25">
      <c r="A22" s="233"/>
      <c r="B22" s="269"/>
      <c r="C22" s="337" t="s">
        <v>178</v>
      </c>
      <c r="D22" s="268"/>
      <c r="E22" s="236"/>
      <c r="G22" s="236"/>
    </row>
    <row r="23" spans="1:7" ht="20.25" customHeight="1" x14ac:dyDescent="0.25">
      <c r="A23" s="233"/>
      <c r="B23" s="269"/>
      <c r="C23" s="337" t="s">
        <v>179</v>
      </c>
      <c r="D23" s="268"/>
      <c r="E23" s="236"/>
      <c r="G23" s="236"/>
    </row>
    <row r="24" spans="1:7" ht="20.25" customHeight="1" x14ac:dyDescent="0.25">
      <c r="A24" s="233"/>
      <c r="B24" s="269" t="s">
        <v>111</v>
      </c>
      <c r="C24" s="337" t="s">
        <v>180</v>
      </c>
      <c r="D24" s="268"/>
      <c r="E24" s="236"/>
      <c r="G24" s="236"/>
    </row>
    <row r="25" spans="1:7" ht="20.25" customHeight="1" x14ac:dyDescent="0.25">
      <c r="A25" s="233"/>
      <c r="B25" s="269"/>
      <c r="C25" s="337" t="s">
        <v>181</v>
      </c>
      <c r="D25" s="268"/>
      <c r="E25" s="236"/>
      <c r="G25" s="236"/>
    </row>
    <row r="26" spans="1:7" ht="20.25" customHeight="1" x14ac:dyDescent="0.25">
      <c r="A26" s="233"/>
      <c r="B26" s="269"/>
      <c r="C26" s="334"/>
      <c r="D26" s="336" t="s">
        <v>113</v>
      </c>
      <c r="E26" s="236"/>
      <c r="G26" s="335"/>
    </row>
    <row r="27" spans="1:7" ht="20.25" customHeight="1" x14ac:dyDescent="0.25">
      <c r="A27" s="233"/>
      <c r="B27" s="269"/>
      <c r="C27" s="334"/>
      <c r="D27" s="336" t="s">
        <v>112</v>
      </c>
      <c r="E27" s="236"/>
      <c r="G27" s="332"/>
    </row>
    <row r="28" spans="1:7" ht="20.25" customHeight="1" x14ac:dyDescent="0.25">
      <c r="A28" s="233"/>
      <c r="B28" s="269"/>
      <c r="C28" s="334"/>
      <c r="D28" s="336" t="s">
        <v>114</v>
      </c>
      <c r="E28" s="236"/>
      <c r="G28" s="332"/>
    </row>
    <row r="29" spans="1:7" ht="20.25" customHeight="1" x14ac:dyDescent="0.25">
      <c r="A29" s="233"/>
      <c r="B29" s="269"/>
      <c r="C29" s="334"/>
      <c r="D29" s="336" t="s">
        <v>115</v>
      </c>
      <c r="E29" s="236"/>
      <c r="G29" s="332"/>
    </row>
    <row r="30" spans="1:7" ht="20.25" customHeight="1" x14ac:dyDescent="0.25">
      <c r="A30" s="233"/>
      <c r="B30" s="269"/>
      <c r="C30" s="334"/>
      <c r="D30" s="336" t="s">
        <v>116</v>
      </c>
      <c r="E30" s="236"/>
      <c r="G30" s="333"/>
    </row>
    <row r="31" spans="1:7" ht="20.25" customHeight="1" x14ac:dyDescent="0.25">
      <c r="A31" s="233"/>
      <c r="B31" s="269"/>
      <c r="C31" s="337"/>
      <c r="D31" s="268"/>
      <c r="E31" s="236"/>
      <c r="G31" s="236"/>
    </row>
    <row r="32" spans="1:7" ht="18" customHeight="1" x14ac:dyDescent="0.25">
      <c r="A32" s="233"/>
      <c r="B32" s="268"/>
      <c r="C32" s="268"/>
      <c r="G32" s="236"/>
    </row>
    <row r="33" spans="1:7" x14ac:dyDescent="0.25">
      <c r="A33" s="233"/>
      <c r="B33" s="236"/>
      <c r="C33" s="334" t="s">
        <v>139</v>
      </c>
      <c r="D33" s="338" t="s">
        <v>117</v>
      </c>
      <c r="E33" s="236"/>
      <c r="G33" s="236"/>
    </row>
    <row r="34" spans="1:7" x14ac:dyDescent="0.25">
      <c r="A34" s="233"/>
      <c r="B34" s="233"/>
      <c r="C34" s="233"/>
      <c r="D34" s="233"/>
      <c r="E34" s="233"/>
      <c r="F34" s="233"/>
      <c r="G34" s="233"/>
    </row>
    <row r="35" spans="1:7" x14ac:dyDescent="0.25">
      <c r="A35" s="233"/>
      <c r="B35" s="233"/>
      <c r="C35" s="233"/>
      <c r="D35" s="233"/>
      <c r="E35" s="233"/>
      <c r="F35" s="233"/>
      <c r="G35" s="233"/>
    </row>
  </sheetData>
  <customSheetViews>
    <customSheetView guid="{29F239DC-BC5F-44E2-A25F-EB80EC96DB25}" showGridLines="0">
      <selection activeCell="A4" sqref="A4:G5"/>
      <colBreaks count="1" manualBreakCount="1">
        <brk id="12" max="28" man="1"/>
      </colBreaks>
      <pageMargins left="0.70866141732283472" right="0.51" top="0.94488188976377963" bottom="0.74803149606299213" header="0.31496062992125984" footer="0.31496062992125984"/>
      <pageSetup paperSize="9" orientation="portrait" r:id="rId1"/>
    </customSheetView>
  </customSheetViews>
  <mergeCells count="2">
    <mergeCell ref="B7:G7"/>
    <mergeCell ref="A4:G5"/>
  </mergeCells>
  <hyperlinks>
    <hyperlink ref="D33" r:id="rId2"/>
    <hyperlink ref="D26" r:id="rId3"/>
    <hyperlink ref="D27" r:id="rId4"/>
    <hyperlink ref="D28" r:id="rId5"/>
    <hyperlink ref="D29" r:id="rId6"/>
    <hyperlink ref="D30" r:id="rId7"/>
  </hyperlinks>
  <pageMargins left="0.70866141732283472" right="0.51" top="0.94488188976377963" bottom="0.74803149606299213" header="0.31496062992125984" footer="0.31496062992125984"/>
  <pageSetup paperSize="9" scale="97"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63"/>
  <sheetViews>
    <sheetView showGridLines="0" tabSelected="1" topLeftCell="A4" zoomScale="98" zoomScaleNormal="98" workbookViewId="0">
      <selection activeCell="Q15" sqref="Q15"/>
    </sheetView>
  </sheetViews>
  <sheetFormatPr baseColWidth="10" defaultRowHeight="15" x14ac:dyDescent="0.25"/>
  <cols>
    <col min="1" max="6" width="10.42578125" customWidth="1"/>
    <col min="7" max="7" width="1.5703125" customWidth="1"/>
    <col min="12" max="13" width="11.42578125" customWidth="1"/>
    <col min="14" max="14" width="16.5703125" customWidth="1"/>
    <col min="15" max="15" width="11.42578125" customWidth="1"/>
  </cols>
  <sheetData>
    <row r="1" spans="3:13" ht="26.25" customHeight="1" x14ac:dyDescent="0.25"/>
    <row r="2" spans="3:13" ht="26.25" customHeight="1" x14ac:dyDescent="0.25"/>
    <row r="3" spans="3:13" ht="23.25" customHeight="1" x14ac:dyDescent="0.3">
      <c r="D3" s="163" t="s">
        <v>182</v>
      </c>
    </row>
    <row r="4" spans="3:13" ht="11.25" customHeight="1" x14ac:dyDescent="0.25"/>
    <row r="5" spans="3:13" ht="20.100000000000001" customHeight="1" x14ac:dyDescent="0.25">
      <c r="C5" s="322"/>
      <c r="D5" s="323"/>
      <c r="E5" s="323"/>
      <c r="F5" s="324"/>
      <c r="H5" s="388" t="s">
        <v>135</v>
      </c>
      <c r="I5" s="388"/>
      <c r="J5" s="388"/>
      <c r="K5" s="388"/>
      <c r="L5" s="388"/>
      <c r="M5" s="388"/>
    </row>
    <row r="6" spans="3:13" ht="20.100000000000001" customHeight="1" x14ac:dyDescent="0.25">
      <c r="C6" s="325"/>
      <c r="D6" s="326"/>
      <c r="E6" s="326"/>
      <c r="F6" s="327"/>
      <c r="H6" s="388"/>
      <c r="I6" s="388"/>
      <c r="J6" s="388"/>
      <c r="K6" s="388"/>
      <c r="L6" s="388"/>
      <c r="M6" s="388"/>
    </row>
    <row r="7" spans="3:13" ht="20.100000000000001" customHeight="1" x14ac:dyDescent="0.25">
      <c r="C7" s="325"/>
      <c r="D7" s="326"/>
      <c r="E7" s="326"/>
      <c r="F7" s="327"/>
      <c r="H7" s="388"/>
      <c r="I7" s="388"/>
      <c r="J7" s="388"/>
      <c r="K7" s="388"/>
      <c r="L7" s="388"/>
      <c r="M7" s="388"/>
    </row>
    <row r="8" spans="3:13" ht="25.5" customHeight="1" x14ac:dyDescent="0.25">
      <c r="C8" s="325"/>
      <c r="D8" s="326"/>
      <c r="E8" s="326"/>
      <c r="F8" s="327"/>
    </row>
    <row r="9" spans="3:13" ht="25.5" customHeight="1" x14ac:dyDescent="0.25">
      <c r="C9" s="325"/>
      <c r="D9" s="326"/>
      <c r="E9" s="326"/>
      <c r="F9" s="327"/>
    </row>
    <row r="10" spans="3:13" ht="27" customHeight="1" x14ac:dyDescent="0.25">
      <c r="C10" s="325"/>
      <c r="D10" s="326"/>
      <c r="E10" s="326"/>
      <c r="F10" s="327"/>
    </row>
    <row r="11" spans="3:13" ht="28.5" customHeight="1" x14ac:dyDescent="0.25">
      <c r="C11" s="328"/>
      <c r="D11" s="329"/>
      <c r="E11" s="329"/>
      <c r="F11" s="330"/>
    </row>
    <row r="12" spans="3:13" ht="9" customHeight="1" x14ac:dyDescent="0.25"/>
    <row r="13" spans="3:13" ht="20.25" customHeight="1" x14ac:dyDescent="0.25"/>
    <row r="14" spans="3:13" ht="20.25" customHeight="1" x14ac:dyDescent="0.25"/>
    <row r="15" spans="3:13" ht="20.25" customHeight="1" x14ac:dyDescent="0.25"/>
    <row r="16" spans="3:13" ht="20.25" customHeight="1" x14ac:dyDescent="0.25"/>
    <row r="17" spans="1:1" ht="20.25" customHeight="1" x14ac:dyDescent="0.25"/>
    <row r="18" spans="1:1" ht="20.25" customHeight="1" x14ac:dyDescent="0.25"/>
    <row r="19" spans="1:1" ht="20.25" customHeight="1" x14ac:dyDescent="0.25"/>
    <row r="20" spans="1:1" ht="20.25" customHeight="1" x14ac:dyDescent="0.25"/>
    <row r="21" spans="1:1" ht="20.25" customHeight="1" x14ac:dyDescent="0.25"/>
    <row r="22" spans="1:1" ht="20.25" customHeight="1" x14ac:dyDescent="0.25"/>
    <row r="23" spans="1:1" ht="20.25" customHeight="1" x14ac:dyDescent="0.25"/>
    <row r="24" spans="1:1" ht="20.25" customHeight="1" x14ac:dyDescent="0.25"/>
    <row r="25" spans="1:1" ht="20.25" customHeight="1" x14ac:dyDescent="0.25"/>
    <row r="26" spans="1:1" ht="20.25" customHeight="1" x14ac:dyDescent="0.25"/>
    <row r="27" spans="1:1" ht="20.25" customHeight="1" x14ac:dyDescent="0.25"/>
    <row r="28" spans="1:1" ht="20.25" customHeight="1" x14ac:dyDescent="0.25"/>
    <row r="29" spans="1:1" ht="18" customHeight="1" x14ac:dyDescent="0.25"/>
    <row r="30" spans="1:1" ht="18" customHeight="1" x14ac:dyDescent="0.25"/>
    <row r="31" spans="1:1" x14ac:dyDescent="0.25">
      <c r="A31" s="35"/>
    </row>
    <row r="32" spans="1:1" ht="18.75" customHeight="1" x14ac:dyDescent="0.25">
      <c r="A32" s="35"/>
    </row>
    <row r="33" ht="18.75" customHeight="1" x14ac:dyDescent="0.25"/>
    <row r="34" ht="18.75" customHeight="1" x14ac:dyDescent="0.25"/>
    <row r="35" ht="18.75" customHeight="1" x14ac:dyDescent="0.25"/>
    <row r="36" ht="25.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spans="1:1" ht="18.75" customHeight="1" x14ac:dyDescent="0.25"/>
    <row r="50" spans="1:1" ht="18.75" customHeight="1" x14ac:dyDescent="0.25"/>
    <row r="51" spans="1:1" ht="18.75" customHeight="1" x14ac:dyDescent="0.25"/>
    <row r="52" spans="1:1" ht="18.75" customHeight="1" x14ac:dyDescent="0.25"/>
    <row r="62" spans="1:1" ht="18.75" x14ac:dyDescent="0.25">
      <c r="A62" s="248" t="s">
        <v>31</v>
      </c>
    </row>
    <row r="63" spans="1:1" ht="18.75" x14ac:dyDescent="0.25">
      <c r="A63" s="248" t="s">
        <v>107</v>
      </c>
    </row>
  </sheetData>
  <customSheetViews>
    <customSheetView guid="{29F239DC-BC5F-44E2-A25F-EB80EC96DB25}" scale="80" showGridLines="0">
      <selection activeCell="F1" sqref="F1"/>
      <colBreaks count="1" manualBreakCount="1">
        <brk id="22" max="43" man="1"/>
      </colBreaks>
      <pageMargins left="0.48" right="0.15748031496062992" top="0.62992125984251968" bottom="0.35433070866141736" header="0.23622047244094491" footer="0.23622047244094491"/>
      <pageSetup paperSize="9" scale="64" orientation="portrait" r:id="rId1"/>
    </customSheetView>
  </customSheetViews>
  <mergeCells count="1">
    <mergeCell ref="H5:M7"/>
  </mergeCells>
  <pageMargins left="0.48" right="0.15748031496062992" top="0.67" bottom="0.34" header="0.23622047244094491" footer="0.23622047244094491"/>
  <pageSetup paperSize="9" scale="64" orientation="portrait" r:id="rId2"/>
  <colBreaks count="1" manualBreakCount="1">
    <brk id="22" max="43" man="1"/>
  </col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170A1F-3F0F-4814-B2CF-F0A717989D80}">
            <xm:f>DATOS!$A$4</xm:f>
            <x14:dxf>
              <fill>
                <patternFill>
                  <bgColor rgb="FFFFFF00"/>
                </patternFill>
              </fill>
            </x14:dxf>
          </x14:cfRule>
          <xm:sqref>R18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65"/>
  <sheetViews>
    <sheetView showGridLines="0" zoomScale="96" zoomScaleNormal="96" workbookViewId="0">
      <selection activeCell="P9" sqref="P9"/>
    </sheetView>
  </sheetViews>
  <sheetFormatPr baseColWidth="10" defaultRowHeight="15" x14ac:dyDescent="0.25"/>
  <cols>
    <col min="2" max="2" width="10.5703125" customWidth="1"/>
    <col min="7" max="7" width="17.140625" customWidth="1"/>
    <col min="13" max="13" width="12" customWidth="1"/>
    <col min="14" max="14" width="3.28515625" customWidth="1"/>
    <col min="15" max="15" width="16.7109375" customWidth="1"/>
  </cols>
  <sheetData>
    <row r="1" spans="2:18" ht="20.100000000000001" customHeight="1" x14ac:dyDescent="0.25"/>
    <row r="2" spans="2:18" ht="20.100000000000001" customHeight="1" x14ac:dyDescent="0.25"/>
    <row r="3" spans="2:18" ht="20.100000000000001" customHeight="1" x14ac:dyDescent="0.25">
      <c r="R3" s="353"/>
    </row>
    <row r="4" spans="2:18" ht="18.75" customHeight="1" x14ac:dyDescent="0.25">
      <c r="B4" s="379"/>
      <c r="C4" s="379"/>
      <c r="D4" s="380" t="s">
        <v>183</v>
      </c>
      <c r="I4" s="379"/>
      <c r="J4" s="379"/>
      <c r="K4" s="379"/>
      <c r="L4" s="379"/>
      <c r="P4" s="353"/>
    </row>
    <row r="5" spans="2:18" ht="6" customHeight="1" x14ac:dyDescent="0.25">
      <c r="P5" s="331"/>
    </row>
    <row r="6" spans="2:18" ht="20.100000000000001" customHeight="1" x14ac:dyDescent="0.25">
      <c r="E6" s="370"/>
      <c r="F6" s="371"/>
      <c r="G6" s="371"/>
      <c r="H6" s="372"/>
      <c r="P6" s="354"/>
      <c r="R6" s="354"/>
    </row>
    <row r="7" spans="2:18" ht="20.100000000000001" customHeight="1" x14ac:dyDescent="0.25">
      <c r="E7" s="373"/>
      <c r="F7" s="374"/>
      <c r="G7" s="374"/>
      <c r="H7" s="375"/>
    </row>
    <row r="8" spans="2:18" ht="20.100000000000001" customHeight="1" x14ac:dyDescent="0.25">
      <c r="E8" s="373"/>
      <c r="F8" s="374"/>
      <c r="G8" s="374"/>
      <c r="H8" s="375"/>
    </row>
    <row r="9" spans="2:18" ht="20.100000000000001" customHeight="1" x14ac:dyDescent="0.25">
      <c r="E9" s="373"/>
      <c r="F9" s="374"/>
      <c r="G9" s="374"/>
      <c r="H9" s="375"/>
    </row>
    <row r="10" spans="2:18" ht="20.100000000000001" customHeight="1" x14ac:dyDescent="0.25">
      <c r="E10" s="373"/>
      <c r="F10" s="374"/>
      <c r="G10" s="374"/>
      <c r="H10" s="375"/>
    </row>
    <row r="11" spans="2:18" ht="20.25" customHeight="1" x14ac:dyDescent="0.25">
      <c r="E11" s="373"/>
      <c r="F11" s="374"/>
      <c r="G11" s="374"/>
      <c r="H11" s="375"/>
    </row>
    <row r="12" spans="2:18" ht="28.5" customHeight="1" x14ac:dyDescent="0.25">
      <c r="E12" s="373"/>
      <c r="F12" s="374"/>
      <c r="G12" s="374"/>
      <c r="H12" s="375"/>
    </row>
    <row r="13" spans="2:18" ht="25.5" customHeight="1" x14ac:dyDescent="0.25">
      <c r="E13" s="376"/>
      <c r="F13" s="377"/>
      <c r="G13" s="377"/>
      <c r="H13" s="378"/>
    </row>
    <row r="14" spans="2:18" ht="27" customHeight="1" x14ac:dyDescent="0.25"/>
    <row r="15" spans="2:18" ht="21.75" customHeight="1" x14ac:dyDescent="0.25"/>
    <row r="16" spans="2:18" ht="21.75" customHeight="1" x14ac:dyDescent="0.25"/>
    <row r="17" ht="21.75" customHeight="1" x14ac:dyDescent="0.25"/>
    <row r="18" ht="21.75" customHeight="1" x14ac:dyDescent="0.25"/>
    <row r="19" ht="21.75" customHeight="1" x14ac:dyDescent="0.25"/>
    <row r="20" ht="21.75" customHeight="1" x14ac:dyDescent="0.25"/>
    <row r="21" ht="21.75" customHeight="1" x14ac:dyDescent="0.25"/>
    <row r="22" ht="21.75" customHeight="1" x14ac:dyDescent="0.25"/>
    <row r="23" ht="21.75" customHeight="1" x14ac:dyDescent="0.25"/>
    <row r="24" ht="21.75" customHeight="1" x14ac:dyDescent="0.25"/>
    <row r="25" ht="21.75" customHeight="1" x14ac:dyDescent="0.25"/>
    <row r="26" ht="21.75" customHeight="1" x14ac:dyDescent="0.25"/>
    <row r="27" ht="21.75" customHeight="1" x14ac:dyDescent="0.25"/>
    <row r="28" ht="21.75" customHeight="1" x14ac:dyDescent="0.25"/>
    <row r="29" ht="21.75" customHeight="1" x14ac:dyDescent="0.25"/>
    <row r="30" ht="21.75" customHeight="1" x14ac:dyDescent="0.25"/>
    <row r="31" ht="21.75" customHeight="1" x14ac:dyDescent="0.25"/>
    <row r="32" ht="21.75" customHeight="1" x14ac:dyDescent="0.25"/>
    <row r="33" spans="1:1" ht="21" customHeight="1" x14ac:dyDescent="0.25">
      <c r="A33" s="248"/>
    </row>
    <row r="34" spans="1:1" ht="21.75" customHeight="1" x14ac:dyDescent="0.25">
      <c r="A34" s="248"/>
    </row>
    <row r="45" spans="1:1" ht="33" customHeight="1" x14ac:dyDescent="0.25"/>
    <row r="64" spans="1:1" ht="18.75" x14ac:dyDescent="0.25">
      <c r="A64" s="248" t="s">
        <v>108</v>
      </c>
    </row>
    <row r="65" spans="1:1" ht="18.75" x14ac:dyDescent="0.25">
      <c r="A65" s="248" t="s">
        <v>107</v>
      </c>
    </row>
  </sheetData>
  <customSheetViews>
    <customSheetView guid="{29F239DC-BC5F-44E2-A25F-EB80EC96DB25}" scale="80" showGridLines="0">
      <selection activeCell="A5" sqref="A5"/>
      <colBreaks count="1" manualBreakCount="1">
        <brk id="14" max="52" man="1"/>
      </colBreaks>
      <pageMargins left="0.39370078740157483" right="0.15748031496062992" top="0.62992125984251968" bottom="0.39370078740157483" header="0.31496062992125984" footer="0.15748031496062992"/>
      <pageSetup paperSize="9" scale="63" orientation="portrait" r:id="rId1"/>
    </customSheetView>
  </customSheetViews>
  <pageMargins left="0.3" right="0.15748031496062992" top="0.62992125984251968" bottom="0.39370078740157483" header="0.31496062992125984" footer="0.15748031496062992"/>
  <pageSetup paperSize="9" scale="63" orientation="portrait" r:id="rId2"/>
  <colBreaks count="1" manualBreakCount="1">
    <brk id="14" max="52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H70"/>
  <sheetViews>
    <sheetView showGridLines="0" zoomScaleNormal="100" zoomScaleSheetLayoutView="80" workbookViewId="0">
      <selection activeCell="AJ22" sqref="AJ22"/>
    </sheetView>
  </sheetViews>
  <sheetFormatPr baseColWidth="10" defaultRowHeight="15" x14ac:dyDescent="0.25"/>
  <cols>
    <col min="1" max="1" width="2.140625" customWidth="1"/>
    <col min="2" max="2" width="10.7109375" customWidth="1"/>
    <col min="3" max="16" width="6.42578125" customWidth="1"/>
    <col min="17" max="17" width="6.7109375" customWidth="1"/>
    <col min="18" max="18" width="1.42578125" customWidth="1"/>
    <col min="19" max="19" width="11.42578125" customWidth="1"/>
    <col min="20" max="33" width="6.42578125" customWidth="1"/>
    <col min="34" max="34" width="6.85546875" customWidth="1"/>
  </cols>
  <sheetData>
    <row r="1" spans="2:34" ht="20.100000000000001" customHeight="1" x14ac:dyDescent="0.25"/>
    <row r="2" spans="2:34" ht="20.100000000000001" customHeight="1" x14ac:dyDescent="0.25"/>
    <row r="3" spans="2:34" ht="26.25" customHeight="1" x14ac:dyDescent="0.25"/>
    <row r="4" spans="2:34" ht="20.100000000000001" customHeight="1" x14ac:dyDescent="0.25">
      <c r="B4" s="405" t="s">
        <v>37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S4" s="405" t="s">
        <v>79</v>
      </c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</row>
    <row r="5" spans="2:34" ht="20.100000000000001" customHeight="1" x14ac:dyDescent="0.25"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</row>
    <row r="6" spans="2:34" ht="20.100000000000001" customHeight="1" thickBot="1" x14ac:dyDescent="0.3"/>
    <row r="7" spans="2:34" ht="34.5" customHeight="1" thickBot="1" x14ac:dyDescent="0.3">
      <c r="C7" s="406">
        <v>2021</v>
      </c>
      <c r="D7" s="407"/>
      <c r="E7" s="408"/>
      <c r="F7" s="409">
        <v>2022</v>
      </c>
      <c r="G7" s="410"/>
      <c r="H7" s="410"/>
      <c r="I7" s="411"/>
      <c r="J7" s="409">
        <v>2023</v>
      </c>
      <c r="K7" s="410"/>
      <c r="L7" s="410"/>
      <c r="M7" s="411"/>
      <c r="N7" s="409" t="s">
        <v>132</v>
      </c>
      <c r="O7" s="410"/>
      <c r="P7" s="410"/>
      <c r="Q7" s="411"/>
      <c r="T7" s="399">
        <v>2021</v>
      </c>
      <c r="U7" s="400"/>
      <c r="V7" s="401"/>
      <c r="W7" s="402">
        <v>2022</v>
      </c>
      <c r="X7" s="403"/>
      <c r="Y7" s="403"/>
      <c r="Z7" s="404"/>
      <c r="AA7" s="402">
        <v>2023</v>
      </c>
      <c r="AB7" s="403"/>
      <c r="AC7" s="403"/>
      <c r="AD7" s="404"/>
      <c r="AE7" s="402" t="s">
        <v>132</v>
      </c>
      <c r="AF7" s="403"/>
      <c r="AG7" s="403"/>
      <c r="AH7" s="404"/>
    </row>
    <row r="8" spans="2:34" ht="34.5" customHeight="1" thickBot="1" x14ac:dyDescent="0.3">
      <c r="C8" s="165" t="s">
        <v>49</v>
      </c>
      <c r="D8" s="166" t="s">
        <v>50</v>
      </c>
      <c r="E8" s="67" t="s">
        <v>44</v>
      </c>
      <c r="F8" s="167" t="s">
        <v>49</v>
      </c>
      <c r="G8" s="68" t="s">
        <v>50</v>
      </c>
      <c r="H8" s="68" t="s">
        <v>44</v>
      </c>
      <c r="I8" s="69" t="s">
        <v>145</v>
      </c>
      <c r="J8" s="167" t="s">
        <v>49</v>
      </c>
      <c r="K8" s="68" t="s">
        <v>50</v>
      </c>
      <c r="L8" s="68" t="s">
        <v>44</v>
      </c>
      <c r="M8" s="69" t="s">
        <v>145</v>
      </c>
      <c r="N8" s="167" t="s">
        <v>49</v>
      </c>
      <c r="O8" s="68" t="s">
        <v>50</v>
      </c>
      <c r="P8" s="68" t="s">
        <v>44</v>
      </c>
      <c r="Q8" s="70" t="s">
        <v>82</v>
      </c>
      <c r="T8" s="165" t="s">
        <v>80</v>
      </c>
      <c r="U8" s="166" t="s">
        <v>110</v>
      </c>
      <c r="V8" s="68" t="s">
        <v>36</v>
      </c>
      <c r="W8" s="165" t="s">
        <v>80</v>
      </c>
      <c r="X8" s="166" t="s">
        <v>110</v>
      </c>
      <c r="Y8" s="68" t="s">
        <v>36</v>
      </c>
      <c r="Z8" s="67" t="s">
        <v>81</v>
      </c>
      <c r="AA8" s="165" t="s">
        <v>80</v>
      </c>
      <c r="AB8" s="166" t="s">
        <v>110</v>
      </c>
      <c r="AC8" s="68" t="s">
        <v>36</v>
      </c>
      <c r="AD8" s="67" t="s">
        <v>81</v>
      </c>
      <c r="AE8" s="165" t="s">
        <v>80</v>
      </c>
      <c r="AF8" s="166" t="s">
        <v>110</v>
      </c>
      <c r="AG8" s="68" t="s">
        <v>36</v>
      </c>
      <c r="AH8" s="148" t="s">
        <v>83</v>
      </c>
    </row>
    <row r="9" spans="2:34" ht="19.5" customHeight="1" x14ac:dyDescent="0.25">
      <c r="B9" s="168" t="s">
        <v>65</v>
      </c>
      <c r="C9" s="98">
        <v>91</v>
      </c>
      <c r="D9" s="99">
        <v>3</v>
      </c>
      <c r="E9" s="100">
        <f t="shared" ref="E9:E21" si="0">C9+D9</f>
        <v>94</v>
      </c>
      <c r="F9" s="98">
        <v>79</v>
      </c>
      <c r="G9" s="99">
        <v>6</v>
      </c>
      <c r="H9" s="100">
        <f>SUM(F9+G9)</f>
        <v>85</v>
      </c>
      <c r="I9" s="117">
        <f t="shared" ref="I9:I21" si="1">H9/E9-1</f>
        <v>-9.5744680851063801E-2</v>
      </c>
      <c r="J9" s="98">
        <v>81</v>
      </c>
      <c r="K9" s="99">
        <v>3</v>
      </c>
      <c r="L9" s="100">
        <f>SUM(J9+K9)</f>
        <v>84</v>
      </c>
      <c r="M9" s="117">
        <f t="shared" ref="M9:M20" si="2">L9/H9-1</f>
        <v>-1.1764705882352899E-2</v>
      </c>
      <c r="N9" s="98">
        <v>90</v>
      </c>
      <c r="O9" s="99">
        <v>11</v>
      </c>
      <c r="P9" s="100">
        <f>SUM(N9+O9)</f>
        <v>101</v>
      </c>
      <c r="Q9" s="149">
        <f t="shared" ref="Q9" si="3">P9/L9-1</f>
        <v>0.20238095238095233</v>
      </c>
      <c r="S9" s="168" t="s">
        <v>65</v>
      </c>
      <c r="T9" s="98">
        <v>27</v>
      </c>
      <c r="U9" s="99">
        <v>0</v>
      </c>
      <c r="V9" s="100">
        <f>T9+U9</f>
        <v>27</v>
      </c>
      <c r="W9" s="98">
        <v>48</v>
      </c>
      <c r="X9" s="99">
        <v>5</v>
      </c>
      <c r="Y9" s="100">
        <f>W9+X9</f>
        <v>53</v>
      </c>
      <c r="Z9" s="149">
        <f>Y9/V9-1</f>
        <v>0.96296296296296302</v>
      </c>
      <c r="AA9" s="98">
        <v>55</v>
      </c>
      <c r="AB9" s="99">
        <v>5</v>
      </c>
      <c r="AC9" s="100">
        <f>AA9+AB9</f>
        <v>60</v>
      </c>
      <c r="AD9" s="149">
        <f>AC9/Y9-1</f>
        <v>0.13207547169811318</v>
      </c>
      <c r="AE9" s="98">
        <v>41</v>
      </c>
      <c r="AF9" s="99">
        <v>2</v>
      </c>
      <c r="AG9" s="100">
        <f>AE9+AF9</f>
        <v>43</v>
      </c>
      <c r="AH9" s="149">
        <f>AG9/AC9-1</f>
        <v>-0.28333333333333333</v>
      </c>
    </row>
    <row r="10" spans="2:34" ht="19.5" customHeight="1" x14ac:dyDescent="0.25">
      <c r="B10" s="169" t="s">
        <v>66</v>
      </c>
      <c r="C10" s="98">
        <v>103</v>
      </c>
      <c r="D10" s="99">
        <v>7</v>
      </c>
      <c r="E10" s="100">
        <f t="shared" si="0"/>
        <v>110</v>
      </c>
      <c r="F10" s="98">
        <v>95</v>
      </c>
      <c r="G10" s="99">
        <v>14</v>
      </c>
      <c r="H10" s="100">
        <f t="shared" ref="H10:H21" si="4">SUM(F10+G10)</f>
        <v>109</v>
      </c>
      <c r="I10" s="117">
        <f t="shared" si="1"/>
        <v>-9.0909090909090384E-3</v>
      </c>
      <c r="J10" s="98">
        <v>89</v>
      </c>
      <c r="K10" s="99">
        <v>7</v>
      </c>
      <c r="L10" s="100">
        <f t="shared" ref="L10:L21" si="5">SUM(J10+K10)</f>
        <v>96</v>
      </c>
      <c r="M10" s="117">
        <f t="shared" si="2"/>
        <v>-0.11926605504587151</v>
      </c>
      <c r="N10" s="98">
        <v>71</v>
      </c>
      <c r="O10" s="99">
        <v>5</v>
      </c>
      <c r="P10" s="100">
        <f t="shared" ref="P10:P20" si="6">IF(N10="","",N10+O10)</f>
        <v>76</v>
      </c>
      <c r="Q10" s="121">
        <f t="shared" ref="Q10:Q20" si="7">IF(P10="","",P10/H10-1)</f>
        <v>-0.30275229357798161</v>
      </c>
      <c r="S10" s="169" t="s">
        <v>66</v>
      </c>
      <c r="T10" s="98">
        <v>56</v>
      </c>
      <c r="U10" s="99">
        <v>9</v>
      </c>
      <c r="V10" s="100">
        <f t="shared" ref="V10:V21" si="8">T10+U10</f>
        <v>65</v>
      </c>
      <c r="W10" s="98">
        <v>55</v>
      </c>
      <c r="X10" s="99">
        <v>4</v>
      </c>
      <c r="Y10" s="100">
        <f t="shared" ref="Y10:Y21" si="9">W10+X10</f>
        <v>59</v>
      </c>
      <c r="Z10" s="149">
        <f t="shared" ref="Z10:Z21" si="10">Y10/V10-1</f>
        <v>-9.2307692307692313E-2</v>
      </c>
      <c r="AA10" s="98">
        <v>80</v>
      </c>
      <c r="AB10" s="99">
        <v>3</v>
      </c>
      <c r="AC10" s="100">
        <f t="shared" ref="AC10:AC21" si="11">AA10+AB10</f>
        <v>83</v>
      </c>
      <c r="AD10" s="149">
        <f t="shared" ref="AD10:AD21" si="12">AC10/Y10-1</f>
        <v>0.40677966101694918</v>
      </c>
      <c r="AE10" s="98">
        <v>45</v>
      </c>
      <c r="AF10" s="99">
        <v>5</v>
      </c>
      <c r="AG10" s="100">
        <f t="shared" ref="AG10:AG20" si="13">IF(AE10="","",AE10+AF10)</f>
        <v>50</v>
      </c>
      <c r="AH10" s="149">
        <f t="shared" ref="AH10:AH20" si="14">IF(AG10="","",AG10/AC10-1)</f>
        <v>-0.39759036144578308</v>
      </c>
    </row>
    <row r="11" spans="2:34" ht="19.5" customHeight="1" x14ac:dyDescent="0.25">
      <c r="B11" s="169" t="s">
        <v>67</v>
      </c>
      <c r="C11" s="98">
        <v>134</v>
      </c>
      <c r="D11" s="99">
        <v>9</v>
      </c>
      <c r="E11" s="100">
        <f t="shared" si="0"/>
        <v>143</v>
      </c>
      <c r="F11" s="98">
        <v>143</v>
      </c>
      <c r="G11" s="99">
        <v>11</v>
      </c>
      <c r="H11" s="100">
        <f t="shared" si="4"/>
        <v>154</v>
      </c>
      <c r="I11" s="117">
        <f t="shared" si="1"/>
        <v>7.6923076923076872E-2</v>
      </c>
      <c r="J11" s="98">
        <v>116</v>
      </c>
      <c r="K11" s="99">
        <v>7</v>
      </c>
      <c r="L11" s="100">
        <f t="shared" si="5"/>
        <v>123</v>
      </c>
      <c r="M11" s="117">
        <f t="shared" si="2"/>
        <v>-0.20129870129870131</v>
      </c>
      <c r="N11" s="98">
        <v>90</v>
      </c>
      <c r="O11" s="99">
        <v>4</v>
      </c>
      <c r="P11" s="100">
        <f t="shared" si="6"/>
        <v>94</v>
      </c>
      <c r="Q11" s="121">
        <f t="shared" si="7"/>
        <v>-0.38961038961038963</v>
      </c>
      <c r="S11" s="169" t="s">
        <v>67</v>
      </c>
      <c r="T11" s="98">
        <v>70</v>
      </c>
      <c r="U11" s="99">
        <v>7</v>
      </c>
      <c r="V11" s="100">
        <f t="shared" si="8"/>
        <v>77</v>
      </c>
      <c r="W11" s="98">
        <v>78</v>
      </c>
      <c r="X11" s="99">
        <v>4</v>
      </c>
      <c r="Y11" s="100">
        <f t="shared" si="9"/>
        <v>82</v>
      </c>
      <c r="Z11" s="149">
        <f t="shared" si="10"/>
        <v>6.4935064935064846E-2</v>
      </c>
      <c r="AA11" s="98">
        <v>79</v>
      </c>
      <c r="AB11" s="99">
        <v>5</v>
      </c>
      <c r="AC11" s="100">
        <f t="shared" si="11"/>
        <v>84</v>
      </c>
      <c r="AD11" s="149">
        <f t="shared" si="12"/>
        <v>2.4390243902439046E-2</v>
      </c>
      <c r="AE11" s="98">
        <v>46</v>
      </c>
      <c r="AF11" s="99">
        <v>5</v>
      </c>
      <c r="AG11" s="100">
        <f t="shared" si="13"/>
        <v>51</v>
      </c>
      <c r="AH11" s="149">
        <f t="shared" si="14"/>
        <v>-0.3928571428571429</v>
      </c>
    </row>
    <row r="12" spans="2:34" ht="19.5" customHeight="1" x14ac:dyDescent="0.25">
      <c r="B12" s="169" t="s">
        <v>68</v>
      </c>
      <c r="C12" s="98">
        <v>100</v>
      </c>
      <c r="D12" s="99">
        <v>4</v>
      </c>
      <c r="E12" s="100">
        <f t="shared" si="0"/>
        <v>104</v>
      </c>
      <c r="F12" s="98">
        <v>108</v>
      </c>
      <c r="G12" s="99">
        <v>7</v>
      </c>
      <c r="H12" s="100">
        <f t="shared" si="4"/>
        <v>115</v>
      </c>
      <c r="I12" s="117">
        <f t="shared" si="1"/>
        <v>0.10576923076923084</v>
      </c>
      <c r="J12" s="98">
        <v>76</v>
      </c>
      <c r="K12" s="99">
        <v>6</v>
      </c>
      <c r="L12" s="100">
        <f t="shared" si="5"/>
        <v>82</v>
      </c>
      <c r="M12" s="117">
        <f t="shared" si="2"/>
        <v>-0.28695652173913044</v>
      </c>
      <c r="N12" s="98">
        <v>112</v>
      </c>
      <c r="O12" s="99">
        <v>13</v>
      </c>
      <c r="P12" s="100">
        <f t="shared" si="6"/>
        <v>125</v>
      </c>
      <c r="Q12" s="121">
        <f t="shared" si="7"/>
        <v>8.6956521739130377E-2</v>
      </c>
      <c r="S12" s="169" t="s">
        <v>68</v>
      </c>
      <c r="T12" s="98">
        <v>59</v>
      </c>
      <c r="U12" s="99">
        <v>3</v>
      </c>
      <c r="V12" s="100">
        <f t="shared" si="8"/>
        <v>62</v>
      </c>
      <c r="W12" s="98">
        <v>59</v>
      </c>
      <c r="X12" s="99">
        <v>5</v>
      </c>
      <c r="Y12" s="100">
        <f t="shared" si="9"/>
        <v>64</v>
      </c>
      <c r="Z12" s="149">
        <f t="shared" si="10"/>
        <v>3.2258064516129004E-2</v>
      </c>
      <c r="AA12" s="98">
        <v>64</v>
      </c>
      <c r="AB12" s="99">
        <v>5</v>
      </c>
      <c r="AC12" s="100">
        <f t="shared" si="11"/>
        <v>69</v>
      </c>
      <c r="AD12" s="149">
        <f t="shared" si="12"/>
        <v>7.8125E-2</v>
      </c>
      <c r="AE12" s="98">
        <v>56</v>
      </c>
      <c r="AF12" s="99">
        <v>5</v>
      </c>
      <c r="AG12" s="100">
        <f t="shared" si="13"/>
        <v>61</v>
      </c>
      <c r="AH12" s="149">
        <f t="shared" si="14"/>
        <v>-0.11594202898550721</v>
      </c>
    </row>
    <row r="13" spans="2:34" ht="19.5" customHeight="1" x14ac:dyDescent="0.25">
      <c r="B13" s="169" t="s">
        <v>69</v>
      </c>
      <c r="C13" s="98">
        <v>114</v>
      </c>
      <c r="D13" s="99">
        <v>6</v>
      </c>
      <c r="E13" s="100">
        <f t="shared" si="0"/>
        <v>120</v>
      </c>
      <c r="F13" s="98">
        <v>82</v>
      </c>
      <c r="G13" s="99">
        <v>4</v>
      </c>
      <c r="H13" s="100">
        <f t="shared" si="4"/>
        <v>86</v>
      </c>
      <c r="I13" s="117">
        <f t="shared" si="1"/>
        <v>-0.28333333333333333</v>
      </c>
      <c r="J13" s="98">
        <v>106</v>
      </c>
      <c r="K13" s="99">
        <v>9</v>
      </c>
      <c r="L13" s="100">
        <f t="shared" si="5"/>
        <v>115</v>
      </c>
      <c r="M13" s="117">
        <f t="shared" si="2"/>
        <v>0.33720930232558133</v>
      </c>
      <c r="N13" s="98"/>
      <c r="O13" s="99"/>
      <c r="P13" s="100" t="str">
        <f t="shared" si="6"/>
        <v/>
      </c>
      <c r="Q13" s="121" t="str">
        <f t="shared" si="7"/>
        <v/>
      </c>
      <c r="S13" s="169" t="s">
        <v>69</v>
      </c>
      <c r="T13" s="98">
        <v>73</v>
      </c>
      <c r="U13" s="99">
        <v>5</v>
      </c>
      <c r="V13" s="100">
        <f t="shared" si="8"/>
        <v>78</v>
      </c>
      <c r="W13" s="98">
        <v>59</v>
      </c>
      <c r="X13" s="99">
        <v>3</v>
      </c>
      <c r="Y13" s="100">
        <f t="shared" si="9"/>
        <v>62</v>
      </c>
      <c r="Z13" s="149">
        <f t="shared" si="10"/>
        <v>-0.20512820512820518</v>
      </c>
      <c r="AA13" s="98">
        <v>46</v>
      </c>
      <c r="AB13" s="99">
        <v>5</v>
      </c>
      <c r="AC13" s="100">
        <f t="shared" si="11"/>
        <v>51</v>
      </c>
      <c r="AD13" s="149">
        <f t="shared" si="12"/>
        <v>-0.17741935483870963</v>
      </c>
      <c r="AE13" s="98"/>
      <c r="AF13" s="99"/>
      <c r="AG13" s="100" t="str">
        <f t="shared" si="13"/>
        <v/>
      </c>
      <c r="AH13" s="149" t="str">
        <f t="shared" si="14"/>
        <v/>
      </c>
    </row>
    <row r="14" spans="2:34" ht="19.5" customHeight="1" x14ac:dyDescent="0.25">
      <c r="B14" s="169" t="s">
        <v>70</v>
      </c>
      <c r="C14" s="98">
        <v>134</v>
      </c>
      <c r="D14" s="99">
        <v>7</v>
      </c>
      <c r="E14" s="100">
        <f t="shared" si="0"/>
        <v>141</v>
      </c>
      <c r="F14" s="98">
        <v>129</v>
      </c>
      <c r="G14" s="99">
        <v>14</v>
      </c>
      <c r="H14" s="100">
        <f t="shared" si="4"/>
        <v>143</v>
      </c>
      <c r="I14" s="117">
        <f t="shared" si="1"/>
        <v>1.4184397163120588E-2</v>
      </c>
      <c r="J14" s="98">
        <v>103</v>
      </c>
      <c r="K14" s="99">
        <v>61</v>
      </c>
      <c r="L14" s="100">
        <f t="shared" si="5"/>
        <v>164</v>
      </c>
      <c r="M14" s="117">
        <f t="shared" si="2"/>
        <v>0.14685314685314688</v>
      </c>
      <c r="N14" s="98"/>
      <c r="O14" s="99"/>
      <c r="P14" s="100" t="str">
        <f t="shared" si="6"/>
        <v/>
      </c>
      <c r="Q14" s="121" t="str">
        <f t="shared" si="7"/>
        <v/>
      </c>
      <c r="S14" s="169" t="s">
        <v>70</v>
      </c>
      <c r="T14" s="98">
        <v>70</v>
      </c>
      <c r="U14" s="99">
        <v>5</v>
      </c>
      <c r="V14" s="100">
        <f t="shared" si="8"/>
        <v>75</v>
      </c>
      <c r="W14" s="98">
        <v>58</v>
      </c>
      <c r="X14" s="99">
        <v>4</v>
      </c>
      <c r="Y14" s="100">
        <f t="shared" si="9"/>
        <v>62</v>
      </c>
      <c r="Z14" s="149">
        <f t="shared" si="10"/>
        <v>-0.17333333333333334</v>
      </c>
      <c r="AA14" s="98">
        <v>54</v>
      </c>
      <c r="AB14" s="99">
        <v>8</v>
      </c>
      <c r="AC14" s="100">
        <f t="shared" si="11"/>
        <v>62</v>
      </c>
      <c r="AD14" s="149">
        <f t="shared" si="12"/>
        <v>0</v>
      </c>
      <c r="AE14" s="98"/>
      <c r="AF14" s="99"/>
      <c r="AG14" s="100" t="str">
        <f t="shared" si="13"/>
        <v/>
      </c>
      <c r="AH14" s="149" t="str">
        <f t="shared" si="14"/>
        <v/>
      </c>
    </row>
    <row r="15" spans="2:34" ht="19.5" customHeight="1" x14ac:dyDescent="0.25">
      <c r="B15" s="169" t="s">
        <v>71</v>
      </c>
      <c r="C15" s="98">
        <v>154</v>
      </c>
      <c r="D15" s="99">
        <v>9</v>
      </c>
      <c r="E15" s="100">
        <f t="shared" si="0"/>
        <v>163</v>
      </c>
      <c r="F15" s="98">
        <v>129</v>
      </c>
      <c r="G15" s="99">
        <v>2</v>
      </c>
      <c r="H15" s="100">
        <f t="shared" si="4"/>
        <v>131</v>
      </c>
      <c r="I15" s="117">
        <f t="shared" si="1"/>
        <v>-0.19631901840490795</v>
      </c>
      <c r="J15" s="98">
        <v>128</v>
      </c>
      <c r="K15" s="99">
        <v>27</v>
      </c>
      <c r="L15" s="100">
        <f t="shared" si="5"/>
        <v>155</v>
      </c>
      <c r="M15" s="117">
        <f t="shared" si="2"/>
        <v>0.18320610687022909</v>
      </c>
      <c r="N15" s="98"/>
      <c r="O15" s="99"/>
      <c r="P15" s="100" t="str">
        <f t="shared" si="6"/>
        <v/>
      </c>
      <c r="Q15" s="121" t="str">
        <f t="shared" si="7"/>
        <v/>
      </c>
      <c r="S15" s="169" t="s">
        <v>71</v>
      </c>
      <c r="T15" s="98">
        <v>67</v>
      </c>
      <c r="U15" s="99">
        <v>5</v>
      </c>
      <c r="V15" s="100">
        <f t="shared" si="8"/>
        <v>72</v>
      </c>
      <c r="W15" s="98">
        <v>56</v>
      </c>
      <c r="X15" s="99">
        <v>4</v>
      </c>
      <c r="Y15" s="100">
        <f t="shared" si="9"/>
        <v>60</v>
      </c>
      <c r="Z15" s="149">
        <f t="shared" si="10"/>
        <v>-0.16666666666666663</v>
      </c>
      <c r="AA15" s="98">
        <v>58</v>
      </c>
      <c r="AB15" s="99">
        <v>5</v>
      </c>
      <c r="AC15" s="100">
        <f t="shared" si="11"/>
        <v>63</v>
      </c>
      <c r="AD15" s="149">
        <f t="shared" si="12"/>
        <v>5.0000000000000044E-2</v>
      </c>
      <c r="AE15" s="98"/>
      <c r="AF15" s="99"/>
      <c r="AG15" s="100" t="str">
        <f t="shared" si="13"/>
        <v/>
      </c>
      <c r="AH15" s="149" t="str">
        <f t="shared" si="14"/>
        <v/>
      </c>
    </row>
    <row r="16" spans="2:34" ht="19.5" customHeight="1" x14ac:dyDescent="0.25">
      <c r="B16" s="169" t="s">
        <v>72</v>
      </c>
      <c r="C16" s="98">
        <v>73</v>
      </c>
      <c r="D16" s="99">
        <v>4</v>
      </c>
      <c r="E16" s="100">
        <f t="shared" si="0"/>
        <v>77</v>
      </c>
      <c r="F16" s="98">
        <v>79</v>
      </c>
      <c r="G16" s="99">
        <v>6</v>
      </c>
      <c r="H16" s="100">
        <f t="shared" si="4"/>
        <v>85</v>
      </c>
      <c r="I16" s="117">
        <f t="shared" si="1"/>
        <v>0.10389610389610393</v>
      </c>
      <c r="J16" s="98">
        <v>65</v>
      </c>
      <c r="K16" s="99">
        <v>5</v>
      </c>
      <c r="L16" s="100">
        <f t="shared" si="5"/>
        <v>70</v>
      </c>
      <c r="M16" s="117">
        <f t="shared" si="2"/>
        <v>-0.17647058823529416</v>
      </c>
      <c r="N16" s="98"/>
      <c r="O16" s="99"/>
      <c r="P16" s="100" t="str">
        <f t="shared" si="6"/>
        <v/>
      </c>
      <c r="Q16" s="121" t="str">
        <f t="shared" si="7"/>
        <v/>
      </c>
      <c r="S16" s="169" t="s">
        <v>72</v>
      </c>
      <c r="T16" s="98">
        <v>48</v>
      </c>
      <c r="U16" s="99">
        <v>2</v>
      </c>
      <c r="V16" s="100">
        <f t="shared" si="8"/>
        <v>50</v>
      </c>
      <c r="W16" s="98">
        <v>22</v>
      </c>
      <c r="X16" s="99">
        <v>1</v>
      </c>
      <c r="Y16" s="100">
        <f t="shared" si="9"/>
        <v>23</v>
      </c>
      <c r="Z16" s="149">
        <f t="shared" si="10"/>
        <v>-0.54</v>
      </c>
      <c r="AA16" s="98">
        <v>35</v>
      </c>
      <c r="AB16" s="99">
        <v>2</v>
      </c>
      <c r="AC16" s="100">
        <f t="shared" si="11"/>
        <v>37</v>
      </c>
      <c r="AD16" s="149">
        <f t="shared" si="12"/>
        <v>0.60869565217391308</v>
      </c>
      <c r="AE16" s="98"/>
      <c r="AF16" s="99"/>
      <c r="AG16" s="100" t="str">
        <f t="shared" si="13"/>
        <v/>
      </c>
      <c r="AH16" s="149" t="str">
        <f t="shared" si="14"/>
        <v/>
      </c>
    </row>
    <row r="17" spans="2:34" ht="19.5" customHeight="1" x14ac:dyDescent="0.25">
      <c r="B17" s="169" t="s">
        <v>73</v>
      </c>
      <c r="C17" s="98">
        <v>108</v>
      </c>
      <c r="D17" s="99">
        <v>9</v>
      </c>
      <c r="E17" s="100">
        <f t="shared" si="0"/>
        <v>117</v>
      </c>
      <c r="F17" s="98">
        <v>74</v>
      </c>
      <c r="G17" s="99">
        <v>5</v>
      </c>
      <c r="H17" s="100">
        <f t="shared" si="4"/>
        <v>79</v>
      </c>
      <c r="I17" s="117">
        <f t="shared" si="1"/>
        <v>-0.32478632478632474</v>
      </c>
      <c r="J17" s="98">
        <v>93</v>
      </c>
      <c r="K17" s="99">
        <v>21</v>
      </c>
      <c r="L17" s="100">
        <f t="shared" si="5"/>
        <v>114</v>
      </c>
      <c r="M17" s="117">
        <f t="shared" si="2"/>
        <v>0.44303797468354422</v>
      </c>
      <c r="N17" s="98"/>
      <c r="O17" s="99"/>
      <c r="P17" s="100" t="str">
        <f t="shared" si="6"/>
        <v/>
      </c>
      <c r="Q17" s="121" t="str">
        <f t="shared" si="7"/>
        <v/>
      </c>
      <c r="S17" s="169" t="s">
        <v>73</v>
      </c>
      <c r="T17" s="98">
        <v>29</v>
      </c>
      <c r="U17" s="99">
        <v>3</v>
      </c>
      <c r="V17" s="100">
        <f t="shared" si="8"/>
        <v>32</v>
      </c>
      <c r="W17" s="98">
        <v>64</v>
      </c>
      <c r="X17" s="99">
        <v>2</v>
      </c>
      <c r="Y17" s="100">
        <f t="shared" si="9"/>
        <v>66</v>
      </c>
      <c r="Z17" s="149">
        <f t="shared" si="10"/>
        <v>1.0625</v>
      </c>
      <c r="AA17" s="98">
        <v>58</v>
      </c>
      <c r="AB17" s="99">
        <v>5</v>
      </c>
      <c r="AC17" s="100">
        <f t="shared" si="11"/>
        <v>63</v>
      </c>
      <c r="AD17" s="149">
        <f t="shared" si="12"/>
        <v>-4.5454545454545414E-2</v>
      </c>
      <c r="AE17" s="98"/>
      <c r="AF17" s="99"/>
      <c r="AG17" s="100" t="str">
        <f t="shared" si="13"/>
        <v/>
      </c>
      <c r="AH17" s="149" t="str">
        <f t="shared" si="14"/>
        <v/>
      </c>
    </row>
    <row r="18" spans="2:34" ht="19.5" customHeight="1" x14ac:dyDescent="0.25">
      <c r="B18" s="169" t="s">
        <v>74</v>
      </c>
      <c r="C18" s="98">
        <v>121</v>
      </c>
      <c r="D18" s="99">
        <v>6</v>
      </c>
      <c r="E18" s="100">
        <f t="shared" si="0"/>
        <v>127</v>
      </c>
      <c r="F18" s="98">
        <v>114</v>
      </c>
      <c r="G18" s="99">
        <v>6</v>
      </c>
      <c r="H18" s="100">
        <f t="shared" si="4"/>
        <v>120</v>
      </c>
      <c r="I18" s="117">
        <f t="shared" si="1"/>
        <v>-5.5118110236220486E-2</v>
      </c>
      <c r="J18" s="98">
        <v>79</v>
      </c>
      <c r="K18" s="99">
        <v>40</v>
      </c>
      <c r="L18" s="100">
        <f t="shared" si="5"/>
        <v>119</v>
      </c>
      <c r="M18" s="117">
        <f t="shared" si="2"/>
        <v>-8.3333333333333037E-3</v>
      </c>
      <c r="N18" s="98"/>
      <c r="O18" s="99"/>
      <c r="P18" s="100" t="str">
        <f t="shared" si="6"/>
        <v/>
      </c>
      <c r="Q18" s="121" t="str">
        <f t="shared" si="7"/>
        <v/>
      </c>
      <c r="S18" s="169" t="s">
        <v>74</v>
      </c>
      <c r="T18" s="98">
        <v>69</v>
      </c>
      <c r="U18" s="99">
        <v>1</v>
      </c>
      <c r="V18" s="100">
        <f t="shared" si="8"/>
        <v>70</v>
      </c>
      <c r="W18" s="98">
        <v>75</v>
      </c>
      <c r="X18" s="99">
        <v>5</v>
      </c>
      <c r="Y18" s="100">
        <f t="shared" si="9"/>
        <v>80</v>
      </c>
      <c r="Z18" s="149">
        <f t="shared" si="10"/>
        <v>0.14285714285714279</v>
      </c>
      <c r="AA18" s="98">
        <v>58</v>
      </c>
      <c r="AB18" s="99">
        <v>7</v>
      </c>
      <c r="AC18" s="100">
        <f t="shared" si="11"/>
        <v>65</v>
      </c>
      <c r="AD18" s="149">
        <f t="shared" si="12"/>
        <v>-0.1875</v>
      </c>
      <c r="AE18" s="98"/>
      <c r="AF18" s="99"/>
      <c r="AG18" s="100" t="str">
        <f t="shared" si="13"/>
        <v/>
      </c>
      <c r="AH18" s="149" t="str">
        <f t="shared" si="14"/>
        <v/>
      </c>
    </row>
    <row r="19" spans="2:34" ht="19.5" customHeight="1" x14ac:dyDescent="0.25">
      <c r="B19" s="169" t="s">
        <v>75</v>
      </c>
      <c r="C19" s="98">
        <v>95</v>
      </c>
      <c r="D19" s="99">
        <v>5</v>
      </c>
      <c r="E19" s="100">
        <f t="shared" si="0"/>
        <v>100</v>
      </c>
      <c r="F19" s="98">
        <v>96</v>
      </c>
      <c r="G19" s="99">
        <v>9</v>
      </c>
      <c r="H19" s="100">
        <f t="shared" si="4"/>
        <v>105</v>
      </c>
      <c r="I19" s="117">
        <f t="shared" si="1"/>
        <v>5.0000000000000044E-2</v>
      </c>
      <c r="J19" s="98">
        <v>119</v>
      </c>
      <c r="K19" s="99">
        <v>22</v>
      </c>
      <c r="L19" s="100">
        <f t="shared" si="5"/>
        <v>141</v>
      </c>
      <c r="M19" s="117">
        <f t="shared" si="2"/>
        <v>0.34285714285714275</v>
      </c>
      <c r="N19" s="98"/>
      <c r="O19" s="99"/>
      <c r="P19" s="100" t="str">
        <f t="shared" si="6"/>
        <v/>
      </c>
      <c r="Q19" s="121" t="str">
        <f t="shared" si="7"/>
        <v/>
      </c>
      <c r="S19" s="169" t="s">
        <v>75</v>
      </c>
      <c r="T19" s="98">
        <v>60</v>
      </c>
      <c r="U19" s="99">
        <v>3</v>
      </c>
      <c r="V19" s="100">
        <f t="shared" si="8"/>
        <v>63</v>
      </c>
      <c r="W19" s="98">
        <v>42</v>
      </c>
      <c r="X19" s="99">
        <v>6</v>
      </c>
      <c r="Y19" s="100">
        <f t="shared" si="9"/>
        <v>48</v>
      </c>
      <c r="Z19" s="149">
        <f t="shared" si="10"/>
        <v>-0.23809523809523814</v>
      </c>
      <c r="AA19" s="98">
        <v>62</v>
      </c>
      <c r="AB19" s="99">
        <v>3</v>
      </c>
      <c r="AC19" s="100">
        <f t="shared" si="11"/>
        <v>65</v>
      </c>
      <c r="AD19" s="149">
        <f t="shared" si="12"/>
        <v>0.35416666666666674</v>
      </c>
      <c r="AE19" s="98"/>
      <c r="AF19" s="99"/>
      <c r="AG19" s="100" t="str">
        <f t="shared" si="13"/>
        <v/>
      </c>
      <c r="AH19" s="149" t="str">
        <f t="shared" si="14"/>
        <v/>
      </c>
    </row>
    <row r="20" spans="2:34" ht="19.5" customHeight="1" thickBot="1" x14ac:dyDescent="0.3">
      <c r="B20" s="170" t="s">
        <v>76</v>
      </c>
      <c r="C20" s="101">
        <v>134</v>
      </c>
      <c r="D20" s="102">
        <v>4</v>
      </c>
      <c r="E20" s="103">
        <f t="shared" si="0"/>
        <v>138</v>
      </c>
      <c r="F20" s="125">
        <v>103</v>
      </c>
      <c r="G20" s="126">
        <v>3</v>
      </c>
      <c r="H20" s="100">
        <f t="shared" si="4"/>
        <v>106</v>
      </c>
      <c r="I20" s="124">
        <f t="shared" si="1"/>
        <v>-0.23188405797101452</v>
      </c>
      <c r="J20" s="125">
        <v>135</v>
      </c>
      <c r="K20" s="126">
        <v>57</v>
      </c>
      <c r="L20" s="100">
        <f t="shared" si="5"/>
        <v>192</v>
      </c>
      <c r="M20" s="124">
        <f t="shared" si="2"/>
        <v>0.81132075471698117</v>
      </c>
      <c r="N20" s="125"/>
      <c r="O20" s="126"/>
      <c r="P20" s="127" t="str">
        <f t="shared" si="6"/>
        <v/>
      </c>
      <c r="Q20" s="128" t="str">
        <f t="shared" si="7"/>
        <v/>
      </c>
      <c r="S20" s="176" t="s">
        <v>76</v>
      </c>
      <c r="T20" s="125">
        <v>43</v>
      </c>
      <c r="U20" s="126">
        <v>2</v>
      </c>
      <c r="V20" s="127">
        <f t="shared" si="8"/>
        <v>45</v>
      </c>
      <c r="W20" s="125">
        <v>50</v>
      </c>
      <c r="X20" s="126">
        <v>5</v>
      </c>
      <c r="Y20" s="127">
        <f t="shared" si="9"/>
        <v>55</v>
      </c>
      <c r="Z20" s="151">
        <f t="shared" si="10"/>
        <v>0.22222222222222232</v>
      </c>
      <c r="AA20" s="125">
        <v>42</v>
      </c>
      <c r="AB20" s="126">
        <v>10</v>
      </c>
      <c r="AC20" s="127">
        <f t="shared" si="11"/>
        <v>52</v>
      </c>
      <c r="AD20" s="151">
        <f t="shared" si="12"/>
        <v>-5.4545454545454564E-2</v>
      </c>
      <c r="AE20" s="125"/>
      <c r="AF20" s="126"/>
      <c r="AG20" s="127" t="str">
        <f t="shared" si="13"/>
        <v/>
      </c>
      <c r="AH20" s="151" t="str">
        <f t="shared" si="14"/>
        <v/>
      </c>
    </row>
    <row r="21" spans="2:34" ht="21.75" customHeight="1" thickBot="1" x14ac:dyDescent="0.3">
      <c r="B21" s="74" t="s">
        <v>133</v>
      </c>
      <c r="C21" s="171">
        <v>1361</v>
      </c>
      <c r="D21" s="172">
        <v>73</v>
      </c>
      <c r="E21" s="173">
        <f t="shared" si="0"/>
        <v>1434</v>
      </c>
      <c r="F21" s="174">
        <v>1231</v>
      </c>
      <c r="G21" s="175">
        <v>87</v>
      </c>
      <c r="H21" s="153">
        <f t="shared" si="4"/>
        <v>1318</v>
      </c>
      <c r="I21" s="129">
        <f t="shared" si="1"/>
        <v>-8.0892608089260798E-2</v>
      </c>
      <c r="J21" s="174">
        <f>SUM(J9:J20)</f>
        <v>1190</v>
      </c>
      <c r="K21" s="175">
        <f>SUM(K9:K20)</f>
        <v>265</v>
      </c>
      <c r="L21" s="153">
        <f t="shared" si="5"/>
        <v>1455</v>
      </c>
      <c r="M21" s="129">
        <f>L21/H21-1</f>
        <v>0.10394537177541729</v>
      </c>
      <c r="N21" s="174">
        <f>SUM(N9:N20)</f>
        <v>363</v>
      </c>
      <c r="O21" s="175">
        <f>SUM(O9:O20)</f>
        <v>33</v>
      </c>
      <c r="P21" s="153">
        <f>IF(N21=0,"",N21+O21)</f>
        <v>396</v>
      </c>
      <c r="Q21" s="154">
        <f>IF(P21="","",P21/SUMIF(N9:N20,"&lt;&gt;"&amp;"",L9:L20)-1)</f>
        <v>2.857142857142847E-2</v>
      </c>
      <c r="S21" s="74" t="s">
        <v>133</v>
      </c>
      <c r="T21" s="174">
        <v>671</v>
      </c>
      <c r="U21" s="175">
        <v>45</v>
      </c>
      <c r="V21" s="150">
        <f t="shared" si="8"/>
        <v>716</v>
      </c>
      <c r="W21" s="174">
        <v>666</v>
      </c>
      <c r="X21" s="175">
        <v>48</v>
      </c>
      <c r="Y21" s="152">
        <f t="shared" si="9"/>
        <v>714</v>
      </c>
      <c r="Z21" s="123">
        <f t="shared" si="10"/>
        <v>-2.7932960893854997E-3</v>
      </c>
      <c r="AA21" s="174">
        <v>691</v>
      </c>
      <c r="AB21" s="175">
        <v>63</v>
      </c>
      <c r="AC21" s="152">
        <f t="shared" si="11"/>
        <v>754</v>
      </c>
      <c r="AD21" s="123">
        <f t="shared" si="12"/>
        <v>5.6022408963585457E-2</v>
      </c>
      <c r="AE21" s="157">
        <f>SUM(AE9:AE20)</f>
        <v>188</v>
      </c>
      <c r="AF21" s="175">
        <f>SUM(AF9:AF20)</f>
        <v>17</v>
      </c>
      <c r="AG21" s="152">
        <f>IF(AE21=0,"",SUM(AG9:AG20))</f>
        <v>205</v>
      </c>
      <c r="AH21" s="154">
        <f>IF(AG21="","",AG21/SUMIF(AE9:AE20,"&lt;&gt;"&amp;"",AC9:AC20)-1)</f>
        <v>-0.30743243243243246</v>
      </c>
    </row>
    <row r="22" spans="2:34" ht="24" customHeight="1" x14ac:dyDescent="0.25">
      <c r="B22" s="42" t="s">
        <v>45</v>
      </c>
      <c r="S22" s="42" t="s">
        <v>45</v>
      </c>
    </row>
    <row r="23" spans="2:34" ht="21" customHeight="1" x14ac:dyDescent="0.25">
      <c r="B23" s="42" t="s">
        <v>91</v>
      </c>
      <c r="C23" s="44"/>
      <c r="D23" s="45"/>
      <c r="E23" s="45"/>
      <c r="F23" s="45"/>
      <c r="G23" s="46"/>
      <c r="H23" s="45"/>
      <c r="I23" s="45"/>
      <c r="J23" s="45"/>
      <c r="K23" s="45"/>
      <c r="L23" s="46"/>
      <c r="M23" s="47"/>
      <c r="N23" s="45"/>
      <c r="O23" s="45"/>
      <c r="P23" s="45"/>
      <c r="Q23" s="45"/>
      <c r="S23" s="42" t="s">
        <v>91</v>
      </c>
      <c r="T23" s="45"/>
      <c r="U23" s="45"/>
      <c r="V23" s="45"/>
      <c r="W23" s="45"/>
      <c r="X23" s="46"/>
      <c r="Y23" s="47"/>
    </row>
    <row r="24" spans="2:34" ht="46.5" customHeight="1" x14ac:dyDescent="0.25"/>
    <row r="46" ht="15" customHeight="1" x14ac:dyDescent="0.25"/>
    <row r="47" ht="20.100000000000001" customHeight="1" x14ac:dyDescent="0.25"/>
    <row r="48" ht="17.25" customHeight="1" x14ac:dyDescent="0.25"/>
    <row r="49" spans="2:34" ht="20.100000000000001" customHeight="1" x14ac:dyDescent="0.25">
      <c r="B49" s="389" t="s">
        <v>152</v>
      </c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S49" s="389" t="s">
        <v>151</v>
      </c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</row>
    <row r="50" spans="2:34" ht="20.100000000000001" customHeight="1" x14ac:dyDescent="0.25"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</row>
    <row r="51" spans="2:34" ht="20.100000000000001" customHeight="1" thickBot="1" x14ac:dyDescent="0.3"/>
    <row r="52" spans="2:34" ht="27.75" customHeight="1" x14ac:dyDescent="0.25">
      <c r="B52" s="37"/>
      <c r="C52" s="412" t="s">
        <v>33</v>
      </c>
      <c r="D52" s="413"/>
      <c r="E52" s="414"/>
      <c r="F52" s="415" t="s">
        <v>34</v>
      </c>
      <c r="G52" s="416"/>
      <c r="H52" s="416"/>
      <c r="I52" s="417"/>
      <c r="J52" s="418" t="s">
        <v>62</v>
      </c>
      <c r="K52" s="419"/>
      <c r="L52" s="419"/>
      <c r="M52" s="420"/>
      <c r="N52" s="415" t="s">
        <v>132</v>
      </c>
      <c r="O52" s="416"/>
      <c r="P52" s="416"/>
      <c r="Q52" s="417"/>
      <c r="S52" s="37"/>
      <c r="T52" s="390" t="s">
        <v>33</v>
      </c>
      <c r="U52" s="391"/>
      <c r="V52" s="392"/>
      <c r="W52" s="393" t="s">
        <v>34</v>
      </c>
      <c r="X52" s="394"/>
      <c r="Y52" s="394"/>
      <c r="Z52" s="394"/>
      <c r="AA52" s="395" t="s">
        <v>62</v>
      </c>
      <c r="AB52" s="396"/>
      <c r="AC52" s="396"/>
      <c r="AD52" s="397"/>
      <c r="AE52" s="393" t="s">
        <v>132</v>
      </c>
      <c r="AF52" s="394"/>
      <c r="AG52" s="394"/>
      <c r="AH52" s="398"/>
    </row>
    <row r="53" spans="2:34" ht="38.25" customHeight="1" thickBot="1" x14ac:dyDescent="0.3">
      <c r="B53" s="38"/>
      <c r="C53" s="181" t="s">
        <v>84</v>
      </c>
      <c r="D53" s="39" t="s">
        <v>50</v>
      </c>
      <c r="E53" s="182" t="s">
        <v>35</v>
      </c>
      <c r="F53" s="181" t="s">
        <v>84</v>
      </c>
      <c r="G53" s="40" t="s">
        <v>50</v>
      </c>
      <c r="H53" s="41" t="s">
        <v>36</v>
      </c>
      <c r="I53" s="187" t="s">
        <v>147</v>
      </c>
      <c r="J53" s="181" t="s">
        <v>84</v>
      </c>
      <c r="K53" s="40" t="s">
        <v>50</v>
      </c>
      <c r="L53" s="41" t="s">
        <v>36</v>
      </c>
      <c r="M53" s="187" t="s">
        <v>146</v>
      </c>
      <c r="N53" s="181" t="s">
        <v>84</v>
      </c>
      <c r="O53" s="40" t="s">
        <v>50</v>
      </c>
      <c r="P53" s="41" t="s">
        <v>36</v>
      </c>
      <c r="Q53" s="187" t="s">
        <v>148</v>
      </c>
      <c r="S53" s="38"/>
      <c r="T53" s="181" t="s">
        <v>85</v>
      </c>
      <c r="U53" s="39" t="s">
        <v>134</v>
      </c>
      <c r="V53" s="355" t="s">
        <v>36</v>
      </c>
      <c r="W53" s="245" t="s">
        <v>85</v>
      </c>
      <c r="X53" s="246" t="s">
        <v>134</v>
      </c>
      <c r="Y53" s="246" t="s">
        <v>36</v>
      </c>
      <c r="Z53" s="247" t="s">
        <v>81</v>
      </c>
      <c r="AA53" s="245" t="s">
        <v>85</v>
      </c>
      <c r="AB53" s="246" t="s">
        <v>134</v>
      </c>
      <c r="AC53" s="246" t="s">
        <v>36</v>
      </c>
      <c r="AD53" s="247" t="s">
        <v>81</v>
      </c>
      <c r="AE53" s="245" t="s">
        <v>85</v>
      </c>
      <c r="AF53" s="246" t="s">
        <v>134</v>
      </c>
      <c r="AG53" s="246" t="s">
        <v>36</v>
      </c>
      <c r="AH53" s="247" t="s">
        <v>83</v>
      </c>
    </row>
    <row r="54" spans="2:34" ht="21" customHeight="1" x14ac:dyDescent="0.25">
      <c r="B54" s="177" t="s">
        <v>65</v>
      </c>
      <c r="C54" s="183">
        <v>199</v>
      </c>
      <c r="D54" s="71">
        <v>2</v>
      </c>
      <c r="E54" s="184">
        <f>SUM(C54+D54)</f>
        <v>201</v>
      </c>
      <c r="F54" s="183">
        <v>184</v>
      </c>
      <c r="G54" s="71">
        <v>4</v>
      </c>
      <c r="H54" s="72">
        <f>SUM(F54+G54)</f>
        <v>188</v>
      </c>
      <c r="I54" s="117">
        <f t="shared" ref="I54:I66" si="15">+H54/E54-1</f>
        <v>-6.4676616915422924E-2</v>
      </c>
      <c r="J54" s="183">
        <v>160</v>
      </c>
      <c r="K54" s="71">
        <v>1</v>
      </c>
      <c r="L54" s="72">
        <f>SUM(J54+K54)</f>
        <v>161</v>
      </c>
      <c r="M54" s="121">
        <f t="shared" ref="M54:M66" si="16">+L54/H54-1</f>
        <v>-0.1436170212765957</v>
      </c>
      <c r="N54" s="183">
        <v>205</v>
      </c>
      <c r="O54" s="71">
        <v>3</v>
      </c>
      <c r="P54" s="72">
        <f>SUM(N54+O54)</f>
        <v>208</v>
      </c>
      <c r="Q54" s="121">
        <f t="shared" ref="Q54" si="17">+P54/L54-1</f>
        <v>0.29192546583850931</v>
      </c>
      <c r="S54" s="177" t="s">
        <v>65</v>
      </c>
      <c r="T54" s="183">
        <v>451</v>
      </c>
      <c r="U54" s="71">
        <v>4</v>
      </c>
      <c r="V54" s="184">
        <f>T54+U54</f>
        <v>455</v>
      </c>
      <c r="W54" s="183">
        <v>328</v>
      </c>
      <c r="X54" s="71">
        <v>4</v>
      </c>
      <c r="Y54" s="72">
        <f>W54+X54</f>
        <v>332</v>
      </c>
      <c r="Z54" s="117">
        <f t="shared" ref="Z54:Z66" si="18">+Y54/V54-1</f>
        <v>-0.27032967032967037</v>
      </c>
      <c r="AA54" s="183">
        <v>251</v>
      </c>
      <c r="AB54" s="71">
        <v>4</v>
      </c>
      <c r="AC54" s="72">
        <f>AA54+AB54</f>
        <v>255</v>
      </c>
      <c r="AD54" s="121">
        <f t="shared" ref="AD54:AD66" si="19">+AC54/Y54-1</f>
        <v>-0.23192771084337349</v>
      </c>
      <c r="AE54" s="183">
        <v>272</v>
      </c>
      <c r="AF54" s="71">
        <v>4</v>
      </c>
      <c r="AG54" s="72">
        <f>AE54+AF54</f>
        <v>276</v>
      </c>
      <c r="AH54" s="121">
        <f t="shared" ref="AH54" si="20">+AG54/AC54-1</f>
        <v>8.2352941176470518E-2</v>
      </c>
    </row>
    <row r="55" spans="2:34" ht="21" customHeight="1" x14ac:dyDescent="0.25">
      <c r="B55" s="178" t="s">
        <v>66</v>
      </c>
      <c r="C55" s="183">
        <v>279</v>
      </c>
      <c r="D55" s="71">
        <v>2</v>
      </c>
      <c r="E55" s="184">
        <f t="shared" ref="E55:E65" si="21">SUM(C55+D55)</f>
        <v>281</v>
      </c>
      <c r="F55" s="183">
        <v>238</v>
      </c>
      <c r="G55" s="71">
        <v>2</v>
      </c>
      <c r="H55" s="72">
        <f t="shared" ref="H55:H65" si="22">SUM(F55+G55)</f>
        <v>240</v>
      </c>
      <c r="I55" s="117">
        <f t="shared" si="15"/>
        <v>-0.14590747330960852</v>
      </c>
      <c r="J55" s="183">
        <v>264</v>
      </c>
      <c r="K55" s="71">
        <v>1</v>
      </c>
      <c r="L55" s="72">
        <f t="shared" ref="L55:L65" si="23">SUM(J55+K55)</f>
        <v>265</v>
      </c>
      <c r="M55" s="121">
        <f t="shared" si="16"/>
        <v>0.10416666666666674</v>
      </c>
      <c r="N55" s="183">
        <v>237</v>
      </c>
      <c r="O55" s="71">
        <v>1</v>
      </c>
      <c r="P55" s="72">
        <f t="shared" ref="P55:P65" si="24">IF(N55="","",N55+O55)</f>
        <v>238</v>
      </c>
      <c r="Q55" s="151">
        <f>IF(P55="","",P55/L55-1)</f>
        <v>-0.10188679245283017</v>
      </c>
      <c r="S55" s="178" t="s">
        <v>66</v>
      </c>
      <c r="T55" s="183">
        <v>269</v>
      </c>
      <c r="U55" s="71">
        <v>4</v>
      </c>
      <c r="V55" s="184">
        <f t="shared" ref="V55:V66" si="25">T55+U55</f>
        <v>273</v>
      </c>
      <c r="W55" s="183">
        <v>268</v>
      </c>
      <c r="X55" s="71">
        <v>6</v>
      </c>
      <c r="Y55" s="72">
        <f t="shared" ref="Y55:Y66" si="26">W55+X55</f>
        <v>274</v>
      </c>
      <c r="Z55" s="117">
        <f t="shared" si="18"/>
        <v>3.66300366300365E-3</v>
      </c>
      <c r="AA55" s="183">
        <v>185</v>
      </c>
      <c r="AB55" s="71">
        <v>0</v>
      </c>
      <c r="AC55" s="72">
        <f t="shared" ref="AC55:AC66" si="27">AA55+AB55</f>
        <v>185</v>
      </c>
      <c r="AD55" s="121">
        <f t="shared" si="19"/>
        <v>-0.32481751824817517</v>
      </c>
      <c r="AE55" s="183">
        <v>240</v>
      </c>
      <c r="AF55" s="71">
        <v>2</v>
      </c>
      <c r="AG55" s="72">
        <f t="shared" ref="AG55:AG65" si="28">IF(AE55="","",AE55+AF55)</f>
        <v>242</v>
      </c>
      <c r="AH55" s="121">
        <f t="shared" ref="AH55:AH65" si="29">IF(AG55="","",AG55/AC55-1)</f>
        <v>0.30810810810810807</v>
      </c>
    </row>
    <row r="56" spans="2:34" ht="21" customHeight="1" x14ac:dyDescent="0.25">
      <c r="B56" s="178" t="s">
        <v>67</v>
      </c>
      <c r="C56" s="183">
        <v>322</v>
      </c>
      <c r="D56" s="71">
        <v>1</v>
      </c>
      <c r="E56" s="184">
        <f t="shared" si="21"/>
        <v>323</v>
      </c>
      <c r="F56" s="183">
        <v>233</v>
      </c>
      <c r="G56" s="71">
        <v>4</v>
      </c>
      <c r="H56" s="72">
        <f t="shared" si="22"/>
        <v>237</v>
      </c>
      <c r="I56" s="117">
        <f t="shared" si="15"/>
        <v>-0.26625386996904021</v>
      </c>
      <c r="J56" s="183">
        <v>283</v>
      </c>
      <c r="K56" s="71">
        <v>2</v>
      </c>
      <c r="L56" s="72">
        <f t="shared" si="23"/>
        <v>285</v>
      </c>
      <c r="M56" s="121">
        <f t="shared" si="16"/>
        <v>0.20253164556962022</v>
      </c>
      <c r="N56" s="183">
        <v>223</v>
      </c>
      <c r="O56" s="71">
        <v>1</v>
      </c>
      <c r="P56" s="72">
        <f t="shared" si="24"/>
        <v>224</v>
      </c>
      <c r="Q56" s="151">
        <f>IF(P56="","",P56/L56-1)</f>
        <v>-0.21403508771929824</v>
      </c>
      <c r="S56" s="178" t="s">
        <v>67</v>
      </c>
      <c r="T56" s="183">
        <v>128</v>
      </c>
      <c r="U56" s="71">
        <v>4</v>
      </c>
      <c r="V56" s="184">
        <f t="shared" si="25"/>
        <v>132</v>
      </c>
      <c r="W56" s="183">
        <v>159</v>
      </c>
      <c r="X56" s="71">
        <v>0</v>
      </c>
      <c r="Y56" s="72">
        <f t="shared" si="26"/>
        <v>159</v>
      </c>
      <c r="Z56" s="117">
        <f t="shared" si="18"/>
        <v>0.20454545454545459</v>
      </c>
      <c r="AA56" s="183">
        <v>104</v>
      </c>
      <c r="AB56" s="71">
        <v>1</v>
      </c>
      <c r="AC56" s="72">
        <f t="shared" si="27"/>
        <v>105</v>
      </c>
      <c r="AD56" s="121">
        <f t="shared" si="19"/>
        <v>-0.339622641509434</v>
      </c>
      <c r="AE56" s="183">
        <v>157</v>
      </c>
      <c r="AF56" s="71">
        <v>2</v>
      </c>
      <c r="AG56" s="72">
        <f t="shared" si="28"/>
        <v>159</v>
      </c>
      <c r="AH56" s="121">
        <f t="shared" si="29"/>
        <v>0.51428571428571423</v>
      </c>
    </row>
    <row r="57" spans="2:34" ht="21" customHeight="1" x14ac:dyDescent="0.25">
      <c r="B57" s="178" t="s">
        <v>68</v>
      </c>
      <c r="C57" s="183">
        <v>283</v>
      </c>
      <c r="D57" s="71">
        <v>4</v>
      </c>
      <c r="E57" s="184">
        <f t="shared" si="21"/>
        <v>287</v>
      </c>
      <c r="F57" s="183">
        <v>203</v>
      </c>
      <c r="G57" s="71">
        <v>5</v>
      </c>
      <c r="H57" s="72">
        <f t="shared" si="22"/>
        <v>208</v>
      </c>
      <c r="I57" s="117">
        <f t="shared" si="15"/>
        <v>-0.27526132404181181</v>
      </c>
      <c r="J57" s="183">
        <v>231</v>
      </c>
      <c r="K57" s="71">
        <v>3</v>
      </c>
      <c r="L57" s="72">
        <f t="shared" si="23"/>
        <v>234</v>
      </c>
      <c r="M57" s="121">
        <f t="shared" si="16"/>
        <v>0.125</v>
      </c>
      <c r="N57" s="183">
        <v>217</v>
      </c>
      <c r="O57" s="71">
        <v>1</v>
      </c>
      <c r="P57" s="72">
        <f t="shared" si="24"/>
        <v>218</v>
      </c>
      <c r="Q57" s="151">
        <f t="shared" ref="Q57:Q65" si="30">IF(P57="","",P57/L57-1)</f>
        <v>-6.8376068376068355E-2</v>
      </c>
      <c r="S57" s="178" t="s">
        <v>68</v>
      </c>
      <c r="T57" s="183">
        <v>316</v>
      </c>
      <c r="U57" s="71">
        <v>3</v>
      </c>
      <c r="V57" s="184">
        <f t="shared" si="25"/>
        <v>319</v>
      </c>
      <c r="W57" s="183">
        <v>211</v>
      </c>
      <c r="X57" s="71">
        <v>3</v>
      </c>
      <c r="Y57" s="72">
        <f t="shared" si="26"/>
        <v>214</v>
      </c>
      <c r="Z57" s="117">
        <f t="shared" si="18"/>
        <v>-0.32915360501567403</v>
      </c>
      <c r="AA57" s="183">
        <v>191</v>
      </c>
      <c r="AB57" s="71">
        <v>5</v>
      </c>
      <c r="AC57" s="72">
        <f t="shared" si="27"/>
        <v>196</v>
      </c>
      <c r="AD57" s="121">
        <f t="shared" si="19"/>
        <v>-8.411214953271029E-2</v>
      </c>
      <c r="AE57" s="183">
        <v>257</v>
      </c>
      <c r="AF57" s="71">
        <v>1</v>
      </c>
      <c r="AG57" s="72">
        <f t="shared" si="28"/>
        <v>258</v>
      </c>
      <c r="AH57" s="121">
        <f t="shared" si="29"/>
        <v>0.31632653061224492</v>
      </c>
    </row>
    <row r="58" spans="2:34" ht="21" customHeight="1" x14ac:dyDescent="0.25">
      <c r="B58" s="178" t="s">
        <v>69</v>
      </c>
      <c r="C58" s="183">
        <v>277</v>
      </c>
      <c r="D58" s="71">
        <v>3</v>
      </c>
      <c r="E58" s="184">
        <f t="shared" si="21"/>
        <v>280</v>
      </c>
      <c r="F58" s="183">
        <v>235</v>
      </c>
      <c r="G58" s="71">
        <v>2</v>
      </c>
      <c r="H58" s="72">
        <f t="shared" si="22"/>
        <v>237</v>
      </c>
      <c r="I58" s="117">
        <f t="shared" si="15"/>
        <v>-0.15357142857142858</v>
      </c>
      <c r="J58" s="183">
        <v>239</v>
      </c>
      <c r="K58" s="71">
        <v>5</v>
      </c>
      <c r="L58" s="72">
        <f t="shared" si="23"/>
        <v>244</v>
      </c>
      <c r="M58" s="121">
        <f t="shared" si="16"/>
        <v>2.9535864978903037E-2</v>
      </c>
      <c r="N58" s="183"/>
      <c r="O58" s="71"/>
      <c r="P58" s="72" t="str">
        <f t="shared" si="24"/>
        <v/>
      </c>
      <c r="Q58" s="151" t="str">
        <f t="shared" si="30"/>
        <v/>
      </c>
      <c r="S58" s="178" t="s">
        <v>69</v>
      </c>
      <c r="T58" s="183">
        <v>232</v>
      </c>
      <c r="U58" s="71">
        <v>2</v>
      </c>
      <c r="V58" s="184">
        <f t="shared" si="25"/>
        <v>234</v>
      </c>
      <c r="W58" s="183">
        <v>236</v>
      </c>
      <c r="X58" s="71">
        <v>3</v>
      </c>
      <c r="Y58" s="72">
        <f t="shared" si="26"/>
        <v>239</v>
      </c>
      <c r="Z58" s="117">
        <f t="shared" si="18"/>
        <v>2.1367521367521292E-2</v>
      </c>
      <c r="AA58" s="183">
        <v>199</v>
      </c>
      <c r="AB58" s="71">
        <v>3</v>
      </c>
      <c r="AC58" s="72">
        <f t="shared" si="27"/>
        <v>202</v>
      </c>
      <c r="AD58" s="121">
        <f t="shared" si="19"/>
        <v>-0.15481171548117156</v>
      </c>
      <c r="AE58" s="183"/>
      <c r="AF58" s="71"/>
      <c r="AG58" s="72" t="str">
        <f t="shared" si="28"/>
        <v/>
      </c>
      <c r="AH58" s="121" t="str">
        <f t="shared" si="29"/>
        <v/>
      </c>
    </row>
    <row r="59" spans="2:34" ht="21" customHeight="1" x14ac:dyDescent="0.25">
      <c r="B59" s="178" t="s">
        <v>70</v>
      </c>
      <c r="C59" s="183">
        <v>287</v>
      </c>
      <c r="D59" s="71">
        <v>4</v>
      </c>
      <c r="E59" s="184">
        <f t="shared" si="21"/>
        <v>291</v>
      </c>
      <c r="F59" s="183">
        <v>231</v>
      </c>
      <c r="G59" s="71">
        <v>6</v>
      </c>
      <c r="H59" s="72">
        <f t="shared" si="22"/>
        <v>237</v>
      </c>
      <c r="I59" s="117">
        <f t="shared" si="15"/>
        <v>-0.18556701030927836</v>
      </c>
      <c r="J59" s="183">
        <v>242</v>
      </c>
      <c r="K59" s="71">
        <v>2</v>
      </c>
      <c r="L59" s="72">
        <f t="shared" si="23"/>
        <v>244</v>
      </c>
      <c r="M59" s="121">
        <f t="shared" si="16"/>
        <v>2.9535864978903037E-2</v>
      </c>
      <c r="N59" s="183"/>
      <c r="O59" s="71"/>
      <c r="P59" s="72" t="str">
        <f t="shared" si="24"/>
        <v/>
      </c>
      <c r="Q59" s="151" t="str">
        <f t="shared" si="30"/>
        <v/>
      </c>
      <c r="S59" s="178" t="s">
        <v>70</v>
      </c>
      <c r="T59" s="183">
        <v>284</v>
      </c>
      <c r="U59" s="71">
        <v>1</v>
      </c>
      <c r="V59" s="184">
        <f t="shared" si="25"/>
        <v>285</v>
      </c>
      <c r="W59" s="183">
        <v>238</v>
      </c>
      <c r="X59" s="71">
        <v>4</v>
      </c>
      <c r="Y59" s="72">
        <f t="shared" si="26"/>
        <v>242</v>
      </c>
      <c r="Z59" s="117">
        <f t="shared" si="18"/>
        <v>-0.15087719298245617</v>
      </c>
      <c r="AA59" s="183">
        <v>214</v>
      </c>
      <c r="AB59" s="71">
        <v>1</v>
      </c>
      <c r="AC59" s="72">
        <f t="shared" si="27"/>
        <v>215</v>
      </c>
      <c r="AD59" s="121">
        <f t="shared" si="19"/>
        <v>-0.11157024793388426</v>
      </c>
      <c r="AE59" s="183"/>
      <c r="AF59" s="71"/>
      <c r="AG59" s="72" t="str">
        <f t="shared" si="28"/>
        <v/>
      </c>
      <c r="AH59" s="121" t="str">
        <f t="shared" si="29"/>
        <v/>
      </c>
    </row>
    <row r="60" spans="2:34" ht="21" customHeight="1" x14ac:dyDescent="0.25">
      <c r="B60" s="178" t="s">
        <v>71</v>
      </c>
      <c r="C60" s="183">
        <v>253</v>
      </c>
      <c r="D60" s="71">
        <v>2</v>
      </c>
      <c r="E60" s="184">
        <f t="shared" si="21"/>
        <v>255</v>
      </c>
      <c r="F60" s="183">
        <v>204</v>
      </c>
      <c r="G60" s="71">
        <v>1</v>
      </c>
      <c r="H60" s="72">
        <f t="shared" si="22"/>
        <v>205</v>
      </c>
      <c r="I60" s="117">
        <f t="shared" si="15"/>
        <v>-0.19607843137254899</v>
      </c>
      <c r="J60" s="183">
        <v>277</v>
      </c>
      <c r="K60" s="71">
        <v>2</v>
      </c>
      <c r="L60" s="72">
        <f t="shared" si="23"/>
        <v>279</v>
      </c>
      <c r="M60" s="121">
        <f t="shared" si="16"/>
        <v>0.36097560975609766</v>
      </c>
      <c r="N60" s="183"/>
      <c r="O60" s="71"/>
      <c r="P60" s="72" t="str">
        <f t="shared" si="24"/>
        <v/>
      </c>
      <c r="Q60" s="151" t="str">
        <f t="shared" si="30"/>
        <v/>
      </c>
      <c r="S60" s="178" t="s">
        <v>71</v>
      </c>
      <c r="T60" s="183">
        <v>210</v>
      </c>
      <c r="U60" s="71">
        <v>1</v>
      </c>
      <c r="V60" s="184">
        <f t="shared" si="25"/>
        <v>211</v>
      </c>
      <c r="W60" s="183">
        <v>142</v>
      </c>
      <c r="X60" s="71">
        <v>4</v>
      </c>
      <c r="Y60" s="72">
        <f t="shared" si="26"/>
        <v>146</v>
      </c>
      <c r="Z60" s="117">
        <f t="shared" si="18"/>
        <v>-0.30805687203791465</v>
      </c>
      <c r="AA60" s="183">
        <v>114</v>
      </c>
      <c r="AB60" s="71">
        <v>0</v>
      </c>
      <c r="AC60" s="72">
        <f t="shared" si="27"/>
        <v>114</v>
      </c>
      <c r="AD60" s="121">
        <f t="shared" si="19"/>
        <v>-0.21917808219178081</v>
      </c>
      <c r="AE60" s="183"/>
      <c r="AF60" s="71"/>
      <c r="AG60" s="72" t="str">
        <f t="shared" si="28"/>
        <v/>
      </c>
      <c r="AH60" s="121" t="str">
        <f t="shared" si="29"/>
        <v/>
      </c>
    </row>
    <row r="61" spans="2:34" ht="21" customHeight="1" x14ac:dyDescent="0.25">
      <c r="B61" s="178" t="s">
        <v>72</v>
      </c>
      <c r="C61" s="183">
        <v>170</v>
      </c>
      <c r="D61" s="71">
        <v>3</v>
      </c>
      <c r="E61" s="184">
        <f t="shared" si="21"/>
        <v>173</v>
      </c>
      <c r="F61" s="183">
        <v>178</v>
      </c>
      <c r="G61" s="71">
        <v>3</v>
      </c>
      <c r="H61" s="72">
        <f t="shared" si="22"/>
        <v>181</v>
      </c>
      <c r="I61" s="117">
        <f t="shared" si="15"/>
        <v>4.6242774566473965E-2</v>
      </c>
      <c r="J61" s="183">
        <v>157</v>
      </c>
      <c r="K61" s="71">
        <v>4</v>
      </c>
      <c r="L61" s="72">
        <f t="shared" si="23"/>
        <v>161</v>
      </c>
      <c r="M61" s="121">
        <f t="shared" si="16"/>
        <v>-0.11049723756906082</v>
      </c>
      <c r="N61" s="183"/>
      <c r="O61" s="71"/>
      <c r="P61" s="72" t="str">
        <f t="shared" si="24"/>
        <v/>
      </c>
      <c r="Q61" s="151" t="str">
        <f t="shared" si="30"/>
        <v/>
      </c>
      <c r="S61" s="178" t="s">
        <v>72</v>
      </c>
      <c r="T61" s="183">
        <v>124</v>
      </c>
      <c r="U61" s="71">
        <v>2</v>
      </c>
      <c r="V61" s="184">
        <f t="shared" si="25"/>
        <v>126</v>
      </c>
      <c r="W61" s="183">
        <v>244</v>
      </c>
      <c r="X61" s="71">
        <v>7</v>
      </c>
      <c r="Y61" s="72">
        <f t="shared" si="26"/>
        <v>251</v>
      </c>
      <c r="Z61" s="117">
        <f t="shared" si="18"/>
        <v>0.99206349206349209</v>
      </c>
      <c r="AA61" s="183">
        <v>339</v>
      </c>
      <c r="AB61" s="71">
        <v>3</v>
      </c>
      <c r="AC61" s="72">
        <f t="shared" si="27"/>
        <v>342</v>
      </c>
      <c r="AD61" s="121">
        <f t="shared" si="19"/>
        <v>0.36254980079681265</v>
      </c>
      <c r="AE61" s="183"/>
      <c r="AF61" s="71"/>
      <c r="AG61" s="72" t="str">
        <f t="shared" si="28"/>
        <v/>
      </c>
      <c r="AH61" s="121" t="str">
        <f t="shared" si="29"/>
        <v/>
      </c>
    </row>
    <row r="62" spans="2:34" ht="21" customHeight="1" x14ac:dyDescent="0.25">
      <c r="B62" s="178" t="s">
        <v>73</v>
      </c>
      <c r="C62" s="183">
        <v>230</v>
      </c>
      <c r="D62" s="71">
        <v>2</v>
      </c>
      <c r="E62" s="184">
        <f t="shared" si="21"/>
        <v>232</v>
      </c>
      <c r="F62" s="183">
        <v>191</v>
      </c>
      <c r="G62" s="71">
        <v>3</v>
      </c>
      <c r="H62" s="72">
        <f t="shared" si="22"/>
        <v>194</v>
      </c>
      <c r="I62" s="117">
        <f t="shared" si="15"/>
        <v>-0.16379310344827591</v>
      </c>
      <c r="J62" s="183">
        <v>224</v>
      </c>
      <c r="K62" s="71">
        <v>2</v>
      </c>
      <c r="L62" s="72">
        <f t="shared" si="23"/>
        <v>226</v>
      </c>
      <c r="M62" s="121">
        <f t="shared" si="16"/>
        <v>0.1649484536082475</v>
      </c>
      <c r="N62" s="183"/>
      <c r="O62" s="71"/>
      <c r="P62" s="72" t="str">
        <f t="shared" si="24"/>
        <v/>
      </c>
      <c r="Q62" s="151" t="str">
        <f t="shared" si="30"/>
        <v/>
      </c>
      <c r="S62" s="178" t="s">
        <v>73</v>
      </c>
      <c r="T62" s="183">
        <v>383</v>
      </c>
      <c r="U62" s="71">
        <v>2</v>
      </c>
      <c r="V62" s="184">
        <f t="shared" si="25"/>
        <v>385</v>
      </c>
      <c r="W62" s="183">
        <v>139</v>
      </c>
      <c r="X62" s="71">
        <v>1</v>
      </c>
      <c r="Y62" s="72">
        <f t="shared" si="26"/>
        <v>140</v>
      </c>
      <c r="Z62" s="117">
        <f t="shared" si="18"/>
        <v>-0.63636363636363635</v>
      </c>
      <c r="AA62" s="183">
        <v>221</v>
      </c>
      <c r="AB62" s="71">
        <v>2</v>
      </c>
      <c r="AC62" s="72">
        <f t="shared" si="27"/>
        <v>223</v>
      </c>
      <c r="AD62" s="121">
        <f t="shared" si="19"/>
        <v>0.59285714285714275</v>
      </c>
      <c r="AE62" s="183"/>
      <c r="AF62" s="71"/>
      <c r="AG62" s="72" t="str">
        <f t="shared" si="28"/>
        <v/>
      </c>
      <c r="AH62" s="121" t="str">
        <f t="shared" si="29"/>
        <v/>
      </c>
    </row>
    <row r="63" spans="2:34" ht="21" customHeight="1" x14ac:dyDescent="0.25">
      <c r="B63" s="178" t="s">
        <v>74</v>
      </c>
      <c r="C63" s="183">
        <v>260</v>
      </c>
      <c r="D63" s="71">
        <v>5</v>
      </c>
      <c r="E63" s="184">
        <f t="shared" si="21"/>
        <v>265</v>
      </c>
      <c r="F63" s="183">
        <v>235</v>
      </c>
      <c r="G63" s="71">
        <v>2</v>
      </c>
      <c r="H63" s="72">
        <f t="shared" si="22"/>
        <v>237</v>
      </c>
      <c r="I63" s="117">
        <f t="shared" si="15"/>
        <v>-0.10566037735849054</v>
      </c>
      <c r="J63" s="183">
        <v>216</v>
      </c>
      <c r="K63" s="71">
        <v>7</v>
      </c>
      <c r="L63" s="72">
        <f t="shared" si="23"/>
        <v>223</v>
      </c>
      <c r="M63" s="121">
        <f t="shared" si="16"/>
        <v>-5.9071729957805852E-2</v>
      </c>
      <c r="N63" s="183"/>
      <c r="O63" s="71"/>
      <c r="P63" s="72" t="str">
        <f t="shared" si="24"/>
        <v/>
      </c>
      <c r="Q63" s="151" t="str">
        <f t="shared" si="30"/>
        <v/>
      </c>
      <c r="S63" s="178" t="s">
        <v>74</v>
      </c>
      <c r="T63" s="183">
        <v>577</v>
      </c>
      <c r="U63" s="71">
        <v>6</v>
      </c>
      <c r="V63" s="184">
        <f t="shared" si="25"/>
        <v>583</v>
      </c>
      <c r="W63" s="183">
        <v>100</v>
      </c>
      <c r="X63" s="71">
        <v>4</v>
      </c>
      <c r="Y63" s="72">
        <f t="shared" si="26"/>
        <v>104</v>
      </c>
      <c r="Z63" s="117">
        <f t="shared" si="18"/>
        <v>-0.82161234991423671</v>
      </c>
      <c r="AA63" s="183">
        <v>130</v>
      </c>
      <c r="AB63" s="71">
        <v>3</v>
      </c>
      <c r="AC63" s="72">
        <f t="shared" si="27"/>
        <v>133</v>
      </c>
      <c r="AD63" s="121">
        <f t="shared" si="19"/>
        <v>0.27884615384615374</v>
      </c>
      <c r="AE63" s="183"/>
      <c r="AF63" s="71"/>
      <c r="AG63" s="72" t="str">
        <f t="shared" si="28"/>
        <v/>
      </c>
      <c r="AH63" s="121" t="str">
        <f t="shared" si="29"/>
        <v/>
      </c>
    </row>
    <row r="64" spans="2:34" ht="21" customHeight="1" x14ac:dyDescent="0.25">
      <c r="B64" s="178" t="s">
        <v>75</v>
      </c>
      <c r="C64" s="183">
        <v>269</v>
      </c>
      <c r="D64" s="71">
        <v>3</v>
      </c>
      <c r="E64" s="184">
        <f t="shared" si="21"/>
        <v>272</v>
      </c>
      <c r="F64" s="183">
        <v>253</v>
      </c>
      <c r="G64" s="71">
        <v>3</v>
      </c>
      <c r="H64" s="72">
        <f t="shared" si="22"/>
        <v>256</v>
      </c>
      <c r="I64" s="117">
        <f t="shared" si="15"/>
        <v>-5.8823529411764719E-2</v>
      </c>
      <c r="J64" s="183">
        <v>238</v>
      </c>
      <c r="K64" s="71">
        <v>5</v>
      </c>
      <c r="L64" s="72">
        <f t="shared" si="23"/>
        <v>243</v>
      </c>
      <c r="M64" s="121">
        <f t="shared" si="16"/>
        <v>-5.078125E-2</v>
      </c>
      <c r="N64" s="183"/>
      <c r="O64" s="71"/>
      <c r="P64" s="72" t="str">
        <f t="shared" si="24"/>
        <v/>
      </c>
      <c r="Q64" s="151" t="str">
        <f t="shared" si="30"/>
        <v/>
      </c>
      <c r="S64" s="178" t="s">
        <v>75</v>
      </c>
      <c r="T64" s="183">
        <v>125</v>
      </c>
      <c r="U64" s="71">
        <v>0</v>
      </c>
      <c r="V64" s="184">
        <f t="shared" si="25"/>
        <v>125</v>
      </c>
      <c r="W64" s="183">
        <v>68</v>
      </c>
      <c r="X64" s="71">
        <v>1</v>
      </c>
      <c r="Y64" s="72">
        <f t="shared" si="26"/>
        <v>69</v>
      </c>
      <c r="Z64" s="117">
        <f t="shared" si="18"/>
        <v>-0.44799999999999995</v>
      </c>
      <c r="AA64" s="183">
        <v>48</v>
      </c>
      <c r="AB64" s="71">
        <v>1</v>
      </c>
      <c r="AC64" s="72">
        <f t="shared" si="27"/>
        <v>49</v>
      </c>
      <c r="AD64" s="121">
        <f t="shared" si="19"/>
        <v>-0.28985507246376807</v>
      </c>
      <c r="AE64" s="183"/>
      <c r="AF64" s="71"/>
      <c r="AG64" s="72" t="str">
        <f t="shared" si="28"/>
        <v/>
      </c>
      <c r="AH64" s="121" t="str">
        <f t="shared" si="29"/>
        <v/>
      </c>
    </row>
    <row r="65" spans="2:34" ht="21" customHeight="1" thickBot="1" x14ac:dyDescent="0.3">
      <c r="B65" s="179" t="s">
        <v>76</v>
      </c>
      <c r="C65" s="188">
        <v>230</v>
      </c>
      <c r="D65" s="73">
        <v>1</v>
      </c>
      <c r="E65" s="184">
        <f t="shared" si="21"/>
        <v>231</v>
      </c>
      <c r="F65" s="185">
        <v>211</v>
      </c>
      <c r="G65" s="131">
        <v>4</v>
      </c>
      <c r="H65" s="132">
        <f t="shared" si="22"/>
        <v>215</v>
      </c>
      <c r="I65" s="124">
        <f t="shared" si="15"/>
        <v>-6.926406926406925E-2</v>
      </c>
      <c r="J65" s="185">
        <v>240</v>
      </c>
      <c r="K65" s="131">
        <v>2</v>
      </c>
      <c r="L65" s="132">
        <f t="shared" si="23"/>
        <v>242</v>
      </c>
      <c r="M65" s="128">
        <f t="shared" si="16"/>
        <v>0.12558139534883717</v>
      </c>
      <c r="N65" s="185"/>
      <c r="O65" s="131"/>
      <c r="P65" s="132" t="str">
        <f t="shared" si="24"/>
        <v/>
      </c>
      <c r="Q65" s="151" t="str">
        <f t="shared" si="30"/>
        <v/>
      </c>
      <c r="S65" s="179" t="s">
        <v>76</v>
      </c>
      <c r="T65" s="185">
        <v>189</v>
      </c>
      <c r="U65" s="131">
        <v>3</v>
      </c>
      <c r="V65" s="186">
        <f t="shared" si="25"/>
        <v>192</v>
      </c>
      <c r="W65" s="185">
        <v>127</v>
      </c>
      <c r="X65" s="131">
        <v>0</v>
      </c>
      <c r="Y65" s="132">
        <f t="shared" si="26"/>
        <v>127</v>
      </c>
      <c r="Z65" s="124">
        <f t="shared" si="18"/>
        <v>-0.33854166666666663</v>
      </c>
      <c r="AA65" s="185">
        <v>66</v>
      </c>
      <c r="AB65" s="131">
        <v>2</v>
      </c>
      <c r="AC65" s="132">
        <f t="shared" si="27"/>
        <v>68</v>
      </c>
      <c r="AD65" s="128">
        <f t="shared" si="19"/>
        <v>-0.46456692913385822</v>
      </c>
      <c r="AE65" s="185"/>
      <c r="AF65" s="131"/>
      <c r="AG65" s="132" t="str">
        <f t="shared" si="28"/>
        <v/>
      </c>
      <c r="AH65" s="128" t="str">
        <f t="shared" si="29"/>
        <v/>
      </c>
    </row>
    <row r="66" spans="2:34" ht="24.75" customHeight="1" thickBot="1" x14ac:dyDescent="0.3">
      <c r="B66" s="180" t="s">
        <v>133</v>
      </c>
      <c r="C66" s="133">
        <f t="shared" ref="C66:H66" si="31">SUM(C54:C65)</f>
        <v>3059</v>
      </c>
      <c r="D66" s="134">
        <f t="shared" si="31"/>
        <v>32</v>
      </c>
      <c r="E66" s="192">
        <f>SUM(E54:E65)</f>
        <v>3091</v>
      </c>
      <c r="F66" s="133">
        <f t="shared" si="31"/>
        <v>2596</v>
      </c>
      <c r="G66" s="134">
        <f t="shared" si="31"/>
        <v>39</v>
      </c>
      <c r="H66" s="191">
        <f t="shared" si="31"/>
        <v>2635</v>
      </c>
      <c r="I66" s="123">
        <f t="shared" si="15"/>
        <v>-0.14752507279197669</v>
      </c>
      <c r="J66" s="133">
        <f>SUM(J54:J65)</f>
        <v>2771</v>
      </c>
      <c r="K66" s="134">
        <f>SUM(K54:K65)</f>
        <v>36</v>
      </c>
      <c r="L66" s="190">
        <f>SUM(L54:L65)</f>
        <v>2807</v>
      </c>
      <c r="M66" s="123">
        <f t="shared" si="16"/>
        <v>6.5275142314990431E-2</v>
      </c>
      <c r="N66" s="133">
        <f>SUM(N54:N65)</f>
        <v>882</v>
      </c>
      <c r="O66" s="134">
        <f>SUM(O54:O65)</f>
        <v>6</v>
      </c>
      <c r="P66" s="195">
        <f>IF(N66=0,"",SUM(P54:P65))</f>
        <v>888</v>
      </c>
      <c r="Q66" s="154">
        <f>IF(P66="","",P66/SUMIF(N54:N65,"&lt;&gt;"&amp;"",L54:L65)-1)</f>
        <v>-6.0317460317460325E-2</v>
      </c>
      <c r="S66" s="180" t="s">
        <v>133</v>
      </c>
      <c r="T66" s="155">
        <v>3288</v>
      </c>
      <c r="U66" s="156">
        <v>32</v>
      </c>
      <c r="V66" s="342">
        <f t="shared" si="25"/>
        <v>3320</v>
      </c>
      <c r="W66" s="133">
        <v>2260</v>
      </c>
      <c r="X66" s="134">
        <v>37</v>
      </c>
      <c r="Y66" s="343">
        <f t="shared" si="26"/>
        <v>2297</v>
      </c>
      <c r="Z66" s="129">
        <f t="shared" si="18"/>
        <v>-0.30813253012048192</v>
      </c>
      <c r="AA66" s="133">
        <v>2062</v>
      </c>
      <c r="AB66" s="134">
        <v>25</v>
      </c>
      <c r="AC66" s="343">
        <f t="shared" si="27"/>
        <v>2087</v>
      </c>
      <c r="AD66" s="123">
        <f t="shared" si="19"/>
        <v>-9.1423595994775786E-2</v>
      </c>
      <c r="AE66" s="193">
        <f>SUM(AE54:AE65)</f>
        <v>926</v>
      </c>
      <c r="AF66" s="194">
        <f>SUM(AF54:AF65)</f>
        <v>9</v>
      </c>
      <c r="AG66" s="344">
        <f>IF(AE66=0,"",SUM(AG54:AG65))</f>
        <v>935</v>
      </c>
      <c r="AH66" s="154">
        <f>IF(AG66="","",AG66/SUMIF(AE54:AE65,"&lt;&gt;"&amp;"",AC54:AC65)-1)</f>
        <v>0.26180836707152499</v>
      </c>
    </row>
    <row r="67" spans="2:34" ht="24" customHeight="1" x14ac:dyDescent="0.25">
      <c r="B67" s="42" t="s">
        <v>45</v>
      </c>
      <c r="S67" s="42" t="s">
        <v>45</v>
      </c>
    </row>
    <row r="68" spans="2:34" ht="21" customHeight="1" x14ac:dyDescent="0.25">
      <c r="B68" s="42" t="s">
        <v>91</v>
      </c>
      <c r="S68" s="42" t="s">
        <v>91</v>
      </c>
    </row>
    <row r="69" spans="2:34" ht="12" customHeight="1" x14ac:dyDescent="0.25"/>
    <row r="70" spans="2:34" ht="50.25" customHeight="1" x14ac:dyDescent="0.25"/>
  </sheetData>
  <customSheetViews>
    <customSheetView guid="{29F239DC-BC5F-44E2-A25F-EB80EC96DB25}" showGridLines="0">
      <rowBreaks count="1" manualBreakCount="1">
        <brk id="44" max="33" man="1"/>
      </rowBreaks>
      <colBreaks count="2" manualBreakCount="2">
        <brk id="17" max="89" man="1"/>
        <brk id="34" max="1048575" man="1"/>
      </colBreaks>
      <pageMargins left="0.47244094488188981" right="0.15748031496062992" top="0.74803149606299213" bottom="0.35433070866141736" header="0.23622047244094491" footer="0.23622047244094491"/>
      <pageSetup paperSize="9" scale="86" fitToHeight="0" pageOrder="overThenDown" orientation="portrait" r:id="rId1"/>
    </customSheetView>
  </customSheetViews>
  <mergeCells count="20">
    <mergeCell ref="B49:Q50"/>
    <mergeCell ref="C52:E52"/>
    <mergeCell ref="F52:I52"/>
    <mergeCell ref="J52:M52"/>
    <mergeCell ref="N52:Q52"/>
    <mergeCell ref="C7:E7"/>
    <mergeCell ref="F7:I7"/>
    <mergeCell ref="J7:M7"/>
    <mergeCell ref="N7:Q7"/>
    <mergeCell ref="B4:Q5"/>
    <mergeCell ref="T7:V7"/>
    <mergeCell ref="W7:Z7"/>
    <mergeCell ref="AA7:AD7"/>
    <mergeCell ref="AE7:AH7"/>
    <mergeCell ref="S4:AH5"/>
    <mergeCell ref="S49:AH50"/>
    <mergeCell ref="T52:V52"/>
    <mergeCell ref="W52:Z52"/>
    <mergeCell ref="AA52:AD52"/>
    <mergeCell ref="AE52:AH52"/>
  </mergeCells>
  <conditionalFormatting sqref="Q55:Q65">
    <cfRule type="cellIs" dxfId="112" priority="33" operator="lessThan">
      <formula>0</formula>
    </cfRule>
  </conditionalFormatting>
  <conditionalFormatting sqref="I66">
    <cfRule type="cellIs" dxfId="111" priority="35" operator="lessThan">
      <formula>0</formula>
    </cfRule>
  </conditionalFormatting>
  <conditionalFormatting sqref="M66">
    <cfRule type="cellIs" dxfId="110" priority="34" operator="lessThan">
      <formula>0</formula>
    </cfRule>
  </conditionalFormatting>
  <conditionalFormatting sqref="I9:I21">
    <cfRule type="cellIs" dxfId="109" priority="27" operator="lessThan">
      <formula>0</formula>
    </cfRule>
  </conditionalFormatting>
  <conditionalFormatting sqref="M9:M20">
    <cfRule type="cellIs" dxfId="108" priority="26" operator="lessThan">
      <formula>0</formula>
    </cfRule>
  </conditionalFormatting>
  <conditionalFormatting sqref="Q10:Q21">
    <cfRule type="cellIs" dxfId="107" priority="25" operator="lessThan">
      <formula>0</formula>
    </cfRule>
  </conditionalFormatting>
  <conditionalFormatting sqref="Z9:Z21">
    <cfRule type="cellIs" dxfId="106" priority="24" operator="lessThan">
      <formula>0</formula>
    </cfRule>
  </conditionalFormatting>
  <conditionalFormatting sqref="AD9:AD21">
    <cfRule type="cellIs" dxfId="105" priority="23" operator="lessThan">
      <formula>0</formula>
    </cfRule>
  </conditionalFormatting>
  <conditionalFormatting sqref="AH10:AH20">
    <cfRule type="cellIs" dxfId="104" priority="22" operator="lessThan">
      <formula>0</formula>
    </cfRule>
  </conditionalFormatting>
  <conditionalFormatting sqref="AH21">
    <cfRule type="cellIs" dxfId="103" priority="21" operator="lessThan">
      <formula>0</formula>
    </cfRule>
  </conditionalFormatting>
  <conditionalFormatting sqref="AH55:AH65">
    <cfRule type="cellIs" dxfId="102" priority="14" operator="lessThan">
      <formula>0</formula>
    </cfRule>
  </conditionalFormatting>
  <conditionalFormatting sqref="AD54:AD66">
    <cfRule type="cellIs" dxfId="101" priority="15" operator="lessThan">
      <formula>0</formula>
    </cfRule>
  </conditionalFormatting>
  <conditionalFormatting sqref="Z54:Z66">
    <cfRule type="cellIs" dxfId="100" priority="16" operator="lessThan">
      <formula>0</formula>
    </cfRule>
  </conditionalFormatting>
  <conditionalFormatting sqref="AH66">
    <cfRule type="cellIs" dxfId="99" priority="10" operator="lessThan">
      <formula>0</formula>
    </cfRule>
  </conditionalFormatting>
  <conditionalFormatting sqref="Q66">
    <cfRule type="cellIs" dxfId="98" priority="9" operator="lessThan">
      <formula>0</formula>
    </cfRule>
  </conditionalFormatting>
  <conditionalFormatting sqref="M21">
    <cfRule type="cellIs" dxfId="97" priority="8" operator="lessThan">
      <formula>0</formula>
    </cfRule>
  </conditionalFormatting>
  <conditionalFormatting sqref="Q9">
    <cfRule type="cellIs" dxfId="96" priority="7" operator="lessThan">
      <formula>0</formula>
    </cfRule>
  </conditionalFormatting>
  <conditionalFormatting sqref="AH9">
    <cfRule type="cellIs" dxfId="95" priority="6" operator="lessThan">
      <formula>0</formula>
    </cfRule>
  </conditionalFormatting>
  <conditionalFormatting sqref="AH54">
    <cfRule type="cellIs" dxfId="94" priority="4" operator="lessThan">
      <formula>0</formula>
    </cfRule>
  </conditionalFormatting>
  <conditionalFormatting sqref="I54:I65">
    <cfRule type="cellIs" dxfId="93" priority="3" operator="lessThan">
      <formula>0</formula>
    </cfRule>
  </conditionalFormatting>
  <conditionalFormatting sqref="M54:M65">
    <cfRule type="cellIs" dxfId="92" priority="2" operator="lessThan">
      <formula>0</formula>
    </cfRule>
  </conditionalFormatting>
  <conditionalFormatting sqref="Q54">
    <cfRule type="cellIs" dxfId="91" priority="1" operator="lessThan">
      <formula>0</formula>
    </cfRule>
  </conditionalFormatting>
  <pageMargins left="0.47244094488188981" right="0.25" top="0.68" bottom="0.35433070866141736" header="0.23622047244094491" footer="0.23622047244094491"/>
  <pageSetup paperSize="9" scale="86" fitToHeight="0" pageOrder="overThenDown" orientation="portrait" r:id="rId2"/>
  <rowBreaks count="1" manualBreakCount="1">
    <brk id="44" max="33" man="1"/>
  </rowBreaks>
  <colBreaks count="2" manualBreakCount="2">
    <brk id="17" max="96" man="1"/>
    <brk id="34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V72"/>
  <sheetViews>
    <sheetView showGridLines="0" zoomScaleNormal="100" zoomScaleSheetLayoutView="42" workbookViewId="0">
      <selection activeCell="A12" sqref="A12:XFD12"/>
    </sheetView>
  </sheetViews>
  <sheetFormatPr baseColWidth="10" defaultRowHeight="15" x14ac:dyDescent="0.25"/>
  <cols>
    <col min="1" max="1" width="2.140625" customWidth="1"/>
    <col min="2" max="2" width="2.5703125" customWidth="1"/>
    <col min="3" max="3" width="12.42578125" customWidth="1"/>
    <col min="4" max="4" width="15.5703125" customWidth="1"/>
    <col min="5" max="5" width="13.42578125" customWidth="1"/>
    <col min="6" max="6" width="12.28515625" customWidth="1"/>
    <col min="7" max="7" width="13.28515625" customWidth="1"/>
    <col min="8" max="8" width="12.28515625" customWidth="1"/>
    <col min="9" max="9" width="13.42578125" customWidth="1"/>
    <col min="10" max="10" width="12.28515625" customWidth="1"/>
    <col min="11" max="11" width="3.28515625" customWidth="1"/>
    <col min="12" max="12" width="3.140625" customWidth="1"/>
    <col min="13" max="13" width="3.5703125" customWidth="1"/>
    <col min="14" max="14" width="12.42578125" customWidth="1"/>
    <col min="15" max="15" width="15" customWidth="1"/>
    <col min="16" max="16" width="13.140625" customWidth="1"/>
    <col min="17" max="17" width="12.28515625" customWidth="1"/>
    <col min="18" max="18" width="12.85546875" customWidth="1"/>
    <col min="19" max="19" width="12.28515625" customWidth="1"/>
    <col min="20" max="20" width="12.7109375" customWidth="1"/>
    <col min="21" max="21" width="12.28515625" customWidth="1"/>
    <col min="22" max="22" width="3.5703125" customWidth="1"/>
  </cols>
  <sheetData>
    <row r="1" spans="2:21" ht="20.100000000000001" customHeight="1" x14ac:dyDescent="0.25"/>
    <row r="2" spans="2:21" ht="20.100000000000001" customHeight="1" x14ac:dyDescent="0.25"/>
    <row r="3" spans="2:21" ht="24" customHeight="1" x14ac:dyDescent="0.25"/>
    <row r="4" spans="2:21" ht="20.100000000000001" customHeight="1" x14ac:dyDescent="0.25">
      <c r="B4" s="421" t="s">
        <v>39</v>
      </c>
      <c r="C4" s="421"/>
      <c r="D4" s="421"/>
      <c r="E4" s="421"/>
      <c r="F4" s="421"/>
      <c r="G4" s="421"/>
      <c r="H4" s="421"/>
      <c r="I4" s="421"/>
      <c r="J4" s="421"/>
      <c r="K4" s="258"/>
      <c r="L4" s="66"/>
      <c r="M4" s="427" t="s">
        <v>77</v>
      </c>
      <c r="N4" s="427"/>
      <c r="O4" s="427"/>
      <c r="P4" s="427"/>
      <c r="Q4" s="427"/>
      <c r="R4" s="427"/>
      <c r="S4" s="427"/>
      <c r="T4" s="427"/>
      <c r="U4" s="427"/>
    </row>
    <row r="5" spans="2:21" ht="20.100000000000001" customHeight="1" x14ac:dyDescent="0.25">
      <c r="B5" s="421"/>
      <c r="C5" s="421"/>
      <c r="D5" s="421"/>
      <c r="E5" s="421"/>
      <c r="F5" s="421"/>
      <c r="G5" s="421"/>
      <c r="H5" s="421"/>
      <c r="I5" s="421"/>
      <c r="J5" s="421"/>
      <c r="K5" s="258"/>
      <c r="L5" s="66"/>
      <c r="M5" s="427"/>
      <c r="N5" s="427"/>
      <c r="O5" s="427"/>
      <c r="P5" s="427"/>
      <c r="Q5" s="427"/>
      <c r="R5" s="427"/>
      <c r="S5" s="427"/>
      <c r="T5" s="427"/>
      <c r="U5" s="427"/>
    </row>
    <row r="6" spans="2:21" ht="20.100000000000001" customHeight="1" thickBot="1" x14ac:dyDescent="0.3"/>
    <row r="7" spans="2:21" ht="24.75" customHeight="1" thickBot="1" x14ac:dyDescent="0.3">
      <c r="C7" s="43"/>
      <c r="D7" s="196" t="s">
        <v>33</v>
      </c>
      <c r="E7" s="431" t="s">
        <v>34</v>
      </c>
      <c r="F7" s="432"/>
      <c r="G7" s="431" t="s">
        <v>62</v>
      </c>
      <c r="H7" s="432"/>
      <c r="I7" s="431" t="s">
        <v>132</v>
      </c>
      <c r="J7" s="432"/>
      <c r="O7" s="203">
        <v>2021</v>
      </c>
      <c r="P7" s="425" t="s">
        <v>34</v>
      </c>
      <c r="Q7" s="426"/>
      <c r="R7" s="425" t="s">
        <v>62</v>
      </c>
      <c r="S7" s="426"/>
      <c r="T7" s="425" t="s">
        <v>132</v>
      </c>
      <c r="U7" s="426"/>
    </row>
    <row r="8" spans="2:21" ht="30" customHeight="1" thickBot="1" x14ac:dyDescent="0.3">
      <c r="C8" s="43"/>
      <c r="D8" s="249" t="s">
        <v>40</v>
      </c>
      <c r="E8" s="250" t="s">
        <v>40</v>
      </c>
      <c r="F8" s="251" t="s">
        <v>57</v>
      </c>
      <c r="G8" s="252" t="s">
        <v>40</v>
      </c>
      <c r="H8" s="251" t="s">
        <v>57</v>
      </c>
      <c r="I8" s="252" t="s">
        <v>40</v>
      </c>
      <c r="J8" s="251" t="s">
        <v>58</v>
      </c>
      <c r="O8" s="197" t="s">
        <v>40</v>
      </c>
      <c r="P8" s="201" t="s">
        <v>40</v>
      </c>
      <c r="Q8" s="202" t="s">
        <v>57</v>
      </c>
      <c r="R8" s="118" t="s">
        <v>40</v>
      </c>
      <c r="S8" s="119" t="s">
        <v>57</v>
      </c>
      <c r="T8" s="118" t="s">
        <v>40</v>
      </c>
      <c r="U8" s="119" t="s">
        <v>58</v>
      </c>
    </row>
    <row r="9" spans="2:21" ht="20.25" customHeight="1" x14ac:dyDescent="0.25">
      <c r="C9" s="253" t="s">
        <v>0</v>
      </c>
      <c r="D9" s="198">
        <v>3803</v>
      </c>
      <c r="E9" s="120">
        <v>3453</v>
      </c>
      <c r="F9" s="121">
        <f>E9/D9-1</f>
        <v>-9.2032605837496728E-2</v>
      </c>
      <c r="G9" s="120">
        <v>3749</v>
      </c>
      <c r="H9" s="121">
        <f>G9/E9-1</f>
        <v>8.5722560092672984E-2</v>
      </c>
      <c r="I9" s="120">
        <v>4239</v>
      </c>
      <c r="J9" s="121">
        <f>I9/G9-1</f>
        <v>0.13070152040544136</v>
      </c>
      <c r="N9" s="253" t="s">
        <v>0</v>
      </c>
      <c r="O9" s="198">
        <v>1226</v>
      </c>
      <c r="P9" s="120">
        <v>1685</v>
      </c>
      <c r="Q9" s="121">
        <f>P9/O9-1</f>
        <v>0.37438825448613366</v>
      </c>
      <c r="R9" s="120">
        <v>1665</v>
      </c>
      <c r="S9" s="121">
        <f>R9/P9-1</f>
        <v>-1.1869436201780381E-2</v>
      </c>
      <c r="T9" s="120">
        <v>1405</v>
      </c>
      <c r="U9" s="121">
        <f>T9/R9-1</f>
        <v>-0.15615615615615619</v>
      </c>
    </row>
    <row r="10" spans="2:21" ht="20.25" customHeight="1" x14ac:dyDescent="0.25">
      <c r="C10" s="254" t="s">
        <v>1</v>
      </c>
      <c r="D10" s="198">
        <v>5131</v>
      </c>
      <c r="E10" s="120">
        <v>4439</v>
      </c>
      <c r="F10" s="121">
        <f t="shared" ref="F10:F21" si="0">E10/D10-1</f>
        <v>-0.1348664977587215</v>
      </c>
      <c r="G10" s="120">
        <v>4244</v>
      </c>
      <c r="H10" s="121">
        <f t="shared" ref="H10:H20" si="1">G10/E10-1</f>
        <v>-4.3928812795674732E-2</v>
      </c>
      <c r="I10" s="120">
        <v>4690</v>
      </c>
      <c r="J10" s="121">
        <f t="shared" ref="J10:J20" si="2">IF(I10="","",I10/G10-1)</f>
        <v>0.10508953817153621</v>
      </c>
      <c r="N10" s="254" t="s">
        <v>1</v>
      </c>
      <c r="O10" s="198">
        <v>2755</v>
      </c>
      <c r="P10" s="120">
        <v>4868</v>
      </c>
      <c r="Q10" s="121">
        <f t="shared" ref="Q10:Q21" si="3">P10/O10-1</f>
        <v>0.76696914700544472</v>
      </c>
      <c r="R10" s="120">
        <v>3645</v>
      </c>
      <c r="S10" s="121">
        <f t="shared" ref="S10:S21" si="4">R10/P10-1</f>
        <v>-0.25123253903040266</v>
      </c>
      <c r="T10" s="120">
        <v>2718</v>
      </c>
      <c r="U10" s="121">
        <f t="shared" ref="U10:U20" si="5">IF(T10="","",T10/R10-1)</f>
        <v>-0.25432098765432098</v>
      </c>
    </row>
    <row r="11" spans="2:21" ht="20.25" customHeight="1" x14ac:dyDescent="0.25">
      <c r="C11" s="254" t="s">
        <v>2</v>
      </c>
      <c r="D11" s="198">
        <v>5824</v>
      </c>
      <c r="E11" s="120">
        <v>4786</v>
      </c>
      <c r="F11" s="121">
        <f t="shared" si="0"/>
        <v>-0.17822802197802201</v>
      </c>
      <c r="G11" s="120">
        <v>5070</v>
      </c>
      <c r="H11" s="121">
        <f t="shared" si="1"/>
        <v>5.9339740910990368E-2</v>
      </c>
      <c r="I11" s="120">
        <v>4595</v>
      </c>
      <c r="J11" s="121">
        <f t="shared" si="2"/>
        <v>-9.3688362919132184E-2</v>
      </c>
      <c r="N11" s="254" t="s">
        <v>2</v>
      </c>
      <c r="O11" s="198">
        <v>5405</v>
      </c>
      <c r="P11" s="120">
        <v>6414</v>
      </c>
      <c r="Q11" s="121">
        <f t="shared" si="3"/>
        <v>0.18667900092506939</v>
      </c>
      <c r="R11" s="120">
        <v>5982</v>
      </c>
      <c r="S11" s="121">
        <f t="shared" si="4"/>
        <v>-6.7352666043030918E-2</v>
      </c>
      <c r="T11" s="120">
        <v>3443</v>
      </c>
      <c r="U11" s="121">
        <f t="shared" si="5"/>
        <v>-0.42443998662654625</v>
      </c>
    </row>
    <row r="12" spans="2:21" ht="20.25" customHeight="1" x14ac:dyDescent="0.25">
      <c r="C12" s="254" t="s">
        <v>3</v>
      </c>
      <c r="D12" s="198">
        <v>5059</v>
      </c>
      <c r="E12" s="120">
        <v>3345</v>
      </c>
      <c r="F12" s="121">
        <f t="shared" si="0"/>
        <v>-0.33880213480925081</v>
      </c>
      <c r="G12" s="120">
        <v>3561</v>
      </c>
      <c r="H12" s="121">
        <f t="shared" si="1"/>
        <v>6.4573991031390054E-2</v>
      </c>
      <c r="I12" s="120">
        <v>4810</v>
      </c>
      <c r="J12" s="121">
        <f t="shared" si="2"/>
        <v>0.35074417298511662</v>
      </c>
      <c r="N12" s="254" t="s">
        <v>3</v>
      </c>
      <c r="O12" s="198">
        <v>4640</v>
      </c>
      <c r="P12" s="120">
        <v>4936</v>
      </c>
      <c r="Q12" s="121">
        <f t="shared" si="3"/>
        <v>6.3793103448275934E-2</v>
      </c>
      <c r="R12" s="120">
        <v>4521</v>
      </c>
      <c r="S12" s="121">
        <f t="shared" si="4"/>
        <v>-8.4076175040518675E-2</v>
      </c>
      <c r="T12" s="120">
        <v>4006</v>
      </c>
      <c r="U12" s="121">
        <f t="shared" si="5"/>
        <v>-0.11391285113912852</v>
      </c>
    </row>
    <row r="13" spans="2:21" ht="20.25" customHeight="1" x14ac:dyDescent="0.25">
      <c r="C13" s="254" t="s">
        <v>4</v>
      </c>
      <c r="D13" s="198">
        <v>4804</v>
      </c>
      <c r="E13" s="120">
        <v>4150</v>
      </c>
      <c r="F13" s="121">
        <f t="shared" si="0"/>
        <v>-0.13613655287260618</v>
      </c>
      <c r="G13" s="120">
        <v>4459</v>
      </c>
      <c r="H13" s="121">
        <f t="shared" si="1"/>
        <v>7.445783132530126E-2</v>
      </c>
      <c r="I13" s="120"/>
      <c r="J13" s="121" t="str">
        <f t="shared" si="2"/>
        <v/>
      </c>
      <c r="N13" s="254" t="s">
        <v>4</v>
      </c>
      <c r="O13" s="198">
        <v>4203</v>
      </c>
      <c r="P13" s="120">
        <v>5922</v>
      </c>
      <c r="Q13" s="121">
        <f t="shared" si="3"/>
        <v>0.4089935760171306</v>
      </c>
      <c r="R13" s="120">
        <v>5084</v>
      </c>
      <c r="S13" s="121">
        <f t="shared" si="4"/>
        <v>-0.14150624788922661</v>
      </c>
      <c r="T13" s="120"/>
      <c r="U13" s="121" t="str">
        <f t="shared" si="5"/>
        <v/>
      </c>
    </row>
    <row r="14" spans="2:21" ht="20.25" customHeight="1" x14ac:dyDescent="0.25">
      <c r="C14" s="254" t="s">
        <v>5</v>
      </c>
      <c r="D14" s="198">
        <v>4473</v>
      </c>
      <c r="E14" s="120">
        <v>3907</v>
      </c>
      <c r="F14" s="121">
        <f t="shared" si="0"/>
        <v>-0.1265369997764364</v>
      </c>
      <c r="G14" s="120">
        <v>4301</v>
      </c>
      <c r="H14" s="121">
        <f t="shared" si="1"/>
        <v>0.10084463782953668</v>
      </c>
      <c r="I14" s="120"/>
      <c r="J14" s="121" t="str">
        <f t="shared" si="2"/>
        <v/>
      </c>
      <c r="N14" s="254" t="s">
        <v>5</v>
      </c>
      <c r="O14" s="198">
        <v>3636</v>
      </c>
      <c r="P14" s="120">
        <v>4896</v>
      </c>
      <c r="Q14" s="121">
        <f t="shared" si="3"/>
        <v>0.34653465346534662</v>
      </c>
      <c r="R14" s="120">
        <v>3273</v>
      </c>
      <c r="S14" s="121">
        <f t="shared" si="4"/>
        <v>-0.33149509803921573</v>
      </c>
      <c r="T14" s="120"/>
      <c r="U14" s="121" t="str">
        <f t="shared" si="5"/>
        <v/>
      </c>
    </row>
    <row r="15" spans="2:21" ht="20.25" customHeight="1" x14ac:dyDescent="0.25">
      <c r="C15" s="254" t="s">
        <v>6</v>
      </c>
      <c r="D15" s="198">
        <v>3950</v>
      </c>
      <c r="E15" s="120">
        <v>3411</v>
      </c>
      <c r="F15" s="121">
        <f t="shared" si="0"/>
        <v>-0.13645569620253162</v>
      </c>
      <c r="G15" s="120">
        <v>3820</v>
      </c>
      <c r="H15" s="121">
        <f t="shared" si="1"/>
        <v>0.11990618586924651</v>
      </c>
      <c r="I15" s="120"/>
      <c r="J15" s="121" t="str">
        <f t="shared" si="2"/>
        <v/>
      </c>
      <c r="N15" s="254" t="s">
        <v>6</v>
      </c>
      <c r="O15" s="198">
        <v>3226</v>
      </c>
      <c r="P15" s="120">
        <v>2423</v>
      </c>
      <c r="Q15" s="121">
        <f t="shared" si="3"/>
        <v>-0.24891506509609418</v>
      </c>
      <c r="R15" s="120">
        <v>1948</v>
      </c>
      <c r="S15" s="121">
        <f t="shared" si="4"/>
        <v>-0.19603796945934793</v>
      </c>
      <c r="T15" s="120"/>
      <c r="U15" s="121" t="str">
        <f t="shared" si="5"/>
        <v/>
      </c>
    </row>
    <row r="16" spans="2:21" ht="20.25" customHeight="1" x14ac:dyDescent="0.25">
      <c r="C16" s="254" t="s">
        <v>7</v>
      </c>
      <c r="D16" s="198">
        <v>2595</v>
      </c>
      <c r="E16" s="120">
        <v>2583</v>
      </c>
      <c r="F16" s="121">
        <f t="shared" si="0"/>
        <v>-4.6242774566473965E-3</v>
      </c>
      <c r="G16" s="120">
        <v>2895</v>
      </c>
      <c r="H16" s="121">
        <f t="shared" si="1"/>
        <v>0.12078977932636459</v>
      </c>
      <c r="I16" s="120"/>
      <c r="J16" s="121" t="str">
        <f t="shared" si="2"/>
        <v/>
      </c>
      <c r="N16" s="254" t="s">
        <v>7</v>
      </c>
      <c r="O16" s="198">
        <v>2027</v>
      </c>
      <c r="P16" s="120">
        <v>2161</v>
      </c>
      <c r="Q16" s="121">
        <f t="shared" si="3"/>
        <v>6.6107548100641234E-2</v>
      </c>
      <c r="R16" s="120">
        <v>1575</v>
      </c>
      <c r="S16" s="121">
        <f t="shared" si="4"/>
        <v>-0.2711707542804257</v>
      </c>
      <c r="T16" s="120"/>
      <c r="U16" s="121" t="str">
        <f t="shared" si="5"/>
        <v/>
      </c>
    </row>
    <row r="17" spans="3:21" ht="20.25" customHeight="1" x14ac:dyDescent="0.25">
      <c r="C17" s="254" t="s">
        <v>8</v>
      </c>
      <c r="D17" s="198">
        <v>3876</v>
      </c>
      <c r="E17" s="120">
        <v>3574</v>
      </c>
      <c r="F17" s="121">
        <f t="shared" si="0"/>
        <v>-7.7915376676986559E-2</v>
      </c>
      <c r="G17" s="120">
        <v>3838</v>
      </c>
      <c r="H17" s="121">
        <f t="shared" si="1"/>
        <v>7.386681589255728E-2</v>
      </c>
      <c r="I17" s="120"/>
      <c r="J17" s="121" t="str">
        <f t="shared" si="2"/>
        <v/>
      </c>
      <c r="M17" s="36"/>
      <c r="N17" s="254" t="s">
        <v>8</v>
      </c>
      <c r="O17" s="198">
        <v>2848</v>
      </c>
      <c r="P17" s="120">
        <v>3873</v>
      </c>
      <c r="Q17" s="121">
        <f t="shared" si="3"/>
        <v>0.3599016853932584</v>
      </c>
      <c r="R17" s="120">
        <v>2281</v>
      </c>
      <c r="S17" s="121">
        <f t="shared" si="4"/>
        <v>-0.41105086496256127</v>
      </c>
      <c r="T17" s="120"/>
      <c r="U17" s="121" t="str">
        <f t="shared" si="5"/>
        <v/>
      </c>
    </row>
    <row r="18" spans="3:21" ht="20.25" customHeight="1" x14ac:dyDescent="0.25">
      <c r="C18" s="254" t="s">
        <v>9</v>
      </c>
      <c r="D18" s="198">
        <v>4007</v>
      </c>
      <c r="E18" s="120">
        <v>3904</v>
      </c>
      <c r="F18" s="121">
        <f t="shared" si="0"/>
        <v>-2.5705016221612143E-2</v>
      </c>
      <c r="G18" s="120">
        <v>4522</v>
      </c>
      <c r="H18" s="121">
        <f t="shared" si="1"/>
        <v>0.15829918032786883</v>
      </c>
      <c r="I18" s="120"/>
      <c r="J18" s="121" t="str">
        <f t="shared" si="2"/>
        <v/>
      </c>
      <c r="N18" s="254" t="s">
        <v>9</v>
      </c>
      <c r="O18" s="198">
        <v>3512</v>
      </c>
      <c r="P18" s="120">
        <v>4287</v>
      </c>
      <c r="Q18" s="121">
        <f t="shared" si="3"/>
        <v>0.22067198177676528</v>
      </c>
      <c r="R18" s="120">
        <v>5144</v>
      </c>
      <c r="S18" s="121">
        <f t="shared" si="4"/>
        <v>0.19990669465826927</v>
      </c>
      <c r="T18" s="120"/>
      <c r="U18" s="121" t="str">
        <f t="shared" si="5"/>
        <v/>
      </c>
    </row>
    <row r="19" spans="3:21" ht="20.25" customHeight="1" x14ac:dyDescent="0.25">
      <c r="C19" s="254" t="s">
        <v>10</v>
      </c>
      <c r="D19" s="198">
        <v>4496</v>
      </c>
      <c r="E19" s="120">
        <v>4239</v>
      </c>
      <c r="F19" s="121">
        <f t="shared" si="0"/>
        <v>-5.7161921708185015E-2</v>
      </c>
      <c r="G19" s="120">
        <v>4756</v>
      </c>
      <c r="H19" s="121">
        <f t="shared" si="1"/>
        <v>0.12196272705826838</v>
      </c>
      <c r="I19" s="120"/>
      <c r="J19" s="121" t="str">
        <f t="shared" si="2"/>
        <v/>
      </c>
      <c r="N19" s="254" t="s">
        <v>10</v>
      </c>
      <c r="O19" s="198">
        <v>4263</v>
      </c>
      <c r="P19" s="120">
        <v>4673</v>
      </c>
      <c r="Q19" s="121">
        <f t="shared" si="3"/>
        <v>9.6176401595120753E-2</v>
      </c>
      <c r="R19" s="120">
        <v>4358</v>
      </c>
      <c r="S19" s="121">
        <f t="shared" si="4"/>
        <v>-6.7408517012625735E-2</v>
      </c>
      <c r="T19" s="120"/>
      <c r="U19" s="121" t="str">
        <f t="shared" si="5"/>
        <v/>
      </c>
    </row>
    <row r="20" spans="3:21" ht="20.25" customHeight="1" thickBot="1" x14ac:dyDescent="0.3">
      <c r="C20" s="255" t="s">
        <v>11</v>
      </c>
      <c r="D20" s="199">
        <v>3567</v>
      </c>
      <c r="E20" s="130">
        <v>3436</v>
      </c>
      <c r="F20" s="128">
        <f t="shared" si="0"/>
        <v>-3.6725539669189788E-2</v>
      </c>
      <c r="G20" s="130">
        <v>3558</v>
      </c>
      <c r="H20" s="121">
        <f t="shared" si="1"/>
        <v>3.5506402793946457E-2</v>
      </c>
      <c r="I20" s="130"/>
      <c r="J20" s="128" t="str">
        <f t="shared" si="2"/>
        <v/>
      </c>
      <c r="N20" s="255" t="s">
        <v>11</v>
      </c>
      <c r="O20" s="199">
        <v>2790</v>
      </c>
      <c r="P20" s="130">
        <v>2829</v>
      </c>
      <c r="Q20" s="128">
        <f t="shared" si="3"/>
        <v>1.3978494623655857E-2</v>
      </c>
      <c r="R20" s="130">
        <v>2665</v>
      </c>
      <c r="S20" s="128">
        <f t="shared" si="4"/>
        <v>-5.7971014492753659E-2</v>
      </c>
      <c r="T20" s="130"/>
      <c r="U20" s="121" t="str">
        <f t="shared" si="5"/>
        <v/>
      </c>
    </row>
    <row r="21" spans="3:21" ht="20.25" customHeight="1" thickBot="1" x14ac:dyDescent="0.3">
      <c r="C21" s="256" t="s">
        <v>38</v>
      </c>
      <c r="D21" s="200">
        <f>SUM(D9:D20)</f>
        <v>51585</v>
      </c>
      <c r="E21" s="122">
        <f>SUM(E9:E20)</f>
        <v>45227</v>
      </c>
      <c r="F21" s="123">
        <f t="shared" si="0"/>
        <v>-0.12325288359019093</v>
      </c>
      <c r="G21" s="122">
        <f>SUM(G9:G20)</f>
        <v>48773</v>
      </c>
      <c r="H21" s="123">
        <f>G21/E21-1</f>
        <v>7.840449289141449E-2</v>
      </c>
      <c r="I21" s="122">
        <f>SUM(I9:I20)</f>
        <v>18334</v>
      </c>
      <c r="J21" s="123">
        <f>I21/SUMIF(I9:I20,"&lt;&gt;"&amp;"",G9:G20)-1</f>
        <v>0.10286333012512028</v>
      </c>
      <c r="N21" s="256" t="s">
        <v>38</v>
      </c>
      <c r="O21" s="200">
        <v>40531</v>
      </c>
      <c r="P21" s="122">
        <v>48967</v>
      </c>
      <c r="Q21" s="123">
        <f t="shared" si="3"/>
        <v>0.20813698156966276</v>
      </c>
      <c r="R21" s="122">
        <v>42141</v>
      </c>
      <c r="S21" s="123">
        <f t="shared" si="4"/>
        <v>-0.13940000408438336</v>
      </c>
      <c r="T21" s="122">
        <f>SUM(T9:T20)</f>
        <v>11572</v>
      </c>
      <c r="U21" s="123">
        <f>T21/SUMIF(T9:T20,"&lt;&gt;"&amp;"",R9:R20)-1</f>
        <v>-0.26819705305761088</v>
      </c>
    </row>
    <row r="22" spans="3:21" ht="12.75" customHeight="1" x14ac:dyDescent="0.25"/>
    <row r="23" spans="3:21" ht="19.5" customHeight="1" x14ac:dyDescent="0.25">
      <c r="C23" s="257" t="s">
        <v>45</v>
      </c>
      <c r="N23" s="257" t="s">
        <v>45</v>
      </c>
    </row>
    <row r="24" spans="3:21" ht="21" customHeight="1" x14ac:dyDescent="0.25">
      <c r="C24" s="257" t="s">
        <v>91</v>
      </c>
      <c r="N24" s="257" t="s">
        <v>91</v>
      </c>
    </row>
    <row r="41" ht="15.7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spans="2:22" ht="20.100000000000001" customHeight="1" x14ac:dyDescent="0.25"/>
    <row r="50" spans="2:22" ht="20.100000000000001" customHeight="1" x14ac:dyDescent="0.25"/>
    <row r="51" spans="2:22" ht="15" customHeight="1" x14ac:dyDescent="0.25"/>
    <row r="52" spans="2:22" ht="20.100000000000001" customHeight="1" x14ac:dyDescent="0.25">
      <c r="B52" s="422" t="s">
        <v>41</v>
      </c>
      <c r="C52" s="422"/>
      <c r="D52" s="422"/>
      <c r="E52" s="422"/>
      <c r="F52" s="422"/>
      <c r="G52" s="422"/>
      <c r="H52" s="422"/>
      <c r="I52" s="422"/>
      <c r="J52" s="422"/>
      <c r="K52" s="258"/>
      <c r="L52" s="66"/>
      <c r="M52" s="428" t="s">
        <v>78</v>
      </c>
      <c r="N52" s="428"/>
      <c r="O52" s="428"/>
      <c r="P52" s="428"/>
      <c r="Q52" s="428"/>
      <c r="R52" s="428"/>
      <c r="S52" s="428"/>
      <c r="T52" s="428"/>
      <c r="U52" s="428"/>
      <c r="V52" s="259"/>
    </row>
    <row r="53" spans="2:22" ht="20.100000000000001" customHeight="1" x14ac:dyDescent="0.25">
      <c r="B53" s="422"/>
      <c r="C53" s="422"/>
      <c r="D53" s="422"/>
      <c r="E53" s="422"/>
      <c r="F53" s="422"/>
      <c r="G53" s="422"/>
      <c r="H53" s="422"/>
      <c r="I53" s="422"/>
      <c r="J53" s="422"/>
      <c r="K53" s="258"/>
      <c r="L53" s="66"/>
      <c r="M53" s="428"/>
      <c r="N53" s="428"/>
      <c r="O53" s="428"/>
      <c r="P53" s="428"/>
      <c r="Q53" s="428"/>
      <c r="R53" s="428"/>
      <c r="S53" s="428"/>
      <c r="T53" s="428"/>
      <c r="U53" s="428"/>
      <c r="V53" s="259"/>
    </row>
    <row r="54" spans="2:22" ht="20.100000000000001" customHeight="1" thickBot="1" x14ac:dyDescent="0.3"/>
    <row r="55" spans="2:22" ht="25.5" customHeight="1" thickBot="1" x14ac:dyDescent="0.3">
      <c r="C55" s="43"/>
      <c r="D55" s="204" t="s">
        <v>33</v>
      </c>
      <c r="E55" s="429" t="s">
        <v>34</v>
      </c>
      <c r="F55" s="430"/>
      <c r="G55" s="431" t="s">
        <v>62</v>
      </c>
      <c r="H55" s="432"/>
      <c r="I55" s="429" t="s">
        <v>132</v>
      </c>
      <c r="J55" s="430"/>
      <c r="O55" s="211" t="s">
        <v>33</v>
      </c>
      <c r="P55" s="423" t="s">
        <v>34</v>
      </c>
      <c r="Q55" s="424"/>
      <c r="R55" s="425" t="s">
        <v>62</v>
      </c>
      <c r="S55" s="426"/>
      <c r="T55" s="423" t="s">
        <v>132</v>
      </c>
      <c r="U55" s="424"/>
    </row>
    <row r="56" spans="2:22" ht="29.25" customHeight="1" thickBot="1" x14ac:dyDescent="0.3">
      <c r="C56" s="43"/>
      <c r="D56" s="260" t="s">
        <v>42</v>
      </c>
      <c r="E56" s="261" t="s">
        <v>42</v>
      </c>
      <c r="F56" s="262" t="s">
        <v>57</v>
      </c>
      <c r="G56" s="261" t="s">
        <v>42</v>
      </c>
      <c r="H56" s="262" t="s">
        <v>57</v>
      </c>
      <c r="I56" s="261" t="s">
        <v>42</v>
      </c>
      <c r="J56" s="262" t="s">
        <v>58</v>
      </c>
      <c r="O56" s="205" t="s">
        <v>42</v>
      </c>
      <c r="P56" s="208" t="s">
        <v>42</v>
      </c>
      <c r="Q56" s="209" t="s">
        <v>57</v>
      </c>
      <c r="R56" s="208" t="s">
        <v>42</v>
      </c>
      <c r="S56" s="209" t="s">
        <v>57</v>
      </c>
      <c r="T56" s="208" t="s">
        <v>42</v>
      </c>
      <c r="U56" s="209" t="s">
        <v>58</v>
      </c>
    </row>
    <row r="57" spans="2:22" ht="19.5" customHeight="1" x14ac:dyDescent="0.25">
      <c r="C57" s="264" t="s">
        <v>0</v>
      </c>
      <c r="D57" s="198">
        <v>958</v>
      </c>
      <c r="E57" s="120">
        <v>987</v>
      </c>
      <c r="F57" s="121">
        <f t="shared" ref="F57:F68" si="6">+E57/D57-1</f>
        <v>3.0271398747390377E-2</v>
      </c>
      <c r="G57" s="120">
        <v>1204</v>
      </c>
      <c r="H57" s="121">
        <f t="shared" ref="H57:J69" si="7">+G57/E57-1</f>
        <v>0.21985815602836878</v>
      </c>
      <c r="I57" s="120">
        <v>1361</v>
      </c>
      <c r="J57" s="121">
        <f t="shared" si="7"/>
        <v>0.13039867109634562</v>
      </c>
      <c r="N57" s="264" t="s">
        <v>0</v>
      </c>
      <c r="O57" s="198">
        <v>482</v>
      </c>
      <c r="P57" s="120">
        <v>797</v>
      </c>
      <c r="Q57" s="121">
        <f>P57/O57-1</f>
        <v>0.65352697095435675</v>
      </c>
      <c r="R57" s="120">
        <v>406</v>
      </c>
      <c r="S57" s="121">
        <f>R57/P57-1</f>
        <v>-0.49058971141781682</v>
      </c>
      <c r="T57" s="120">
        <v>1066</v>
      </c>
      <c r="U57" s="121">
        <f>T57/R57-1</f>
        <v>1.625615763546798</v>
      </c>
    </row>
    <row r="58" spans="2:22" ht="19.5" customHeight="1" x14ac:dyDescent="0.25">
      <c r="C58" s="265" t="s">
        <v>1</v>
      </c>
      <c r="D58" s="198">
        <v>1325</v>
      </c>
      <c r="E58" s="120">
        <v>1157</v>
      </c>
      <c r="F58" s="149">
        <f t="shared" si="6"/>
        <v>-0.1267924528301887</v>
      </c>
      <c r="G58" s="120">
        <v>1252</v>
      </c>
      <c r="H58" s="149">
        <f t="shared" si="7"/>
        <v>8.2108902333621447E-2</v>
      </c>
      <c r="I58" s="120">
        <v>1484</v>
      </c>
      <c r="J58" s="121">
        <f t="shared" ref="J58:J66" si="8">IF(I58="","",I58/G58-1)</f>
        <v>0.18530351437699677</v>
      </c>
      <c r="N58" s="265" t="s">
        <v>1</v>
      </c>
      <c r="O58" s="198">
        <v>230</v>
      </c>
      <c r="P58" s="120">
        <v>2119</v>
      </c>
      <c r="Q58" s="121">
        <f t="shared" ref="Q58:Q69" si="9">P58/O58-1</f>
        <v>8.2130434782608699</v>
      </c>
      <c r="R58" s="120">
        <v>743</v>
      </c>
      <c r="S58" s="121">
        <f t="shared" ref="S58:S69" si="10">R58/P58-1</f>
        <v>-0.6493629070316187</v>
      </c>
      <c r="T58" s="120">
        <v>887</v>
      </c>
      <c r="U58" s="121">
        <f t="shared" ref="U58:U68" si="11">IF(T58="","",T58/R58-1)</f>
        <v>0.19380888290713316</v>
      </c>
    </row>
    <row r="59" spans="2:22" ht="19.5" customHeight="1" x14ac:dyDescent="0.25">
      <c r="C59" s="265" t="s">
        <v>2</v>
      </c>
      <c r="D59" s="198">
        <v>1399</v>
      </c>
      <c r="E59" s="120">
        <v>1265</v>
      </c>
      <c r="F59" s="121">
        <f t="shared" si="6"/>
        <v>-9.5782701929949976E-2</v>
      </c>
      <c r="G59" s="120">
        <v>1449</v>
      </c>
      <c r="H59" s="121">
        <f t="shared" si="7"/>
        <v>0.1454545454545455</v>
      </c>
      <c r="I59" s="120">
        <v>1438</v>
      </c>
      <c r="J59" s="121">
        <f t="shared" si="8"/>
        <v>-7.5914423740510717E-3</v>
      </c>
      <c r="N59" s="265" t="s">
        <v>2</v>
      </c>
      <c r="O59" s="198">
        <v>1273</v>
      </c>
      <c r="P59" s="120">
        <v>1239</v>
      </c>
      <c r="Q59" s="121">
        <f t="shared" si="9"/>
        <v>-2.6708562450903361E-2</v>
      </c>
      <c r="R59" s="120">
        <v>978</v>
      </c>
      <c r="S59" s="121">
        <f t="shared" si="10"/>
        <v>-0.21065375302663436</v>
      </c>
      <c r="T59" s="120">
        <v>754</v>
      </c>
      <c r="U59" s="121">
        <f t="shared" si="11"/>
        <v>-0.22903885480572594</v>
      </c>
    </row>
    <row r="60" spans="2:22" ht="19.5" customHeight="1" x14ac:dyDescent="0.25">
      <c r="C60" s="265" t="s">
        <v>3</v>
      </c>
      <c r="D60" s="198">
        <v>1133</v>
      </c>
      <c r="E60" s="120">
        <v>969</v>
      </c>
      <c r="F60" s="149">
        <f t="shared" si="6"/>
        <v>-0.14474845542806702</v>
      </c>
      <c r="G60" s="120">
        <v>1126</v>
      </c>
      <c r="H60" s="149">
        <f t="shared" si="7"/>
        <v>0.16202270381836947</v>
      </c>
      <c r="I60" s="120">
        <v>1296</v>
      </c>
      <c r="J60" s="121">
        <f t="shared" si="8"/>
        <v>0.15097690941385444</v>
      </c>
      <c r="N60" s="265" t="s">
        <v>3</v>
      </c>
      <c r="O60" s="198">
        <v>1110</v>
      </c>
      <c r="P60" s="120">
        <v>132</v>
      </c>
      <c r="Q60" s="121">
        <f t="shared" si="9"/>
        <v>-0.88108108108108107</v>
      </c>
      <c r="R60" s="120">
        <v>863</v>
      </c>
      <c r="S60" s="121">
        <f t="shared" si="10"/>
        <v>5.5378787878787881</v>
      </c>
      <c r="T60" s="120">
        <v>664</v>
      </c>
      <c r="U60" s="121">
        <f t="shared" si="11"/>
        <v>-0.23059096176129779</v>
      </c>
    </row>
    <row r="61" spans="2:22" ht="19.5" customHeight="1" x14ac:dyDescent="0.25">
      <c r="C61" s="265" t="s">
        <v>4</v>
      </c>
      <c r="D61" s="198">
        <v>1226</v>
      </c>
      <c r="E61" s="120">
        <v>1034</v>
      </c>
      <c r="F61" s="121">
        <f t="shared" si="6"/>
        <v>-0.15660685154975529</v>
      </c>
      <c r="G61" s="120">
        <v>1453</v>
      </c>
      <c r="H61" s="121">
        <f t="shared" si="7"/>
        <v>0.40522243713733075</v>
      </c>
      <c r="I61" s="120"/>
      <c r="J61" s="121" t="str">
        <f t="shared" si="8"/>
        <v/>
      </c>
      <c r="N61" s="265" t="s">
        <v>4</v>
      </c>
      <c r="O61" s="198">
        <v>1165</v>
      </c>
      <c r="P61" s="120">
        <v>1004</v>
      </c>
      <c r="Q61" s="121">
        <f t="shared" si="9"/>
        <v>-0.13819742489270381</v>
      </c>
      <c r="R61" s="120">
        <v>1701</v>
      </c>
      <c r="S61" s="121">
        <f t="shared" si="10"/>
        <v>0.69422310756972117</v>
      </c>
      <c r="T61" s="120"/>
      <c r="U61" s="121" t="str">
        <f t="shared" si="11"/>
        <v/>
      </c>
    </row>
    <row r="62" spans="2:22" ht="19.5" customHeight="1" x14ac:dyDescent="0.25">
      <c r="C62" s="265" t="s">
        <v>5</v>
      </c>
      <c r="D62" s="198">
        <v>1039</v>
      </c>
      <c r="E62" s="120">
        <v>975</v>
      </c>
      <c r="F62" s="149">
        <f t="shared" si="6"/>
        <v>-6.1597690086621748E-2</v>
      </c>
      <c r="G62" s="120">
        <v>1293</v>
      </c>
      <c r="H62" s="149">
        <f t="shared" si="7"/>
        <v>0.32615384615384624</v>
      </c>
      <c r="I62" s="120"/>
      <c r="J62" s="121" t="str">
        <f t="shared" si="8"/>
        <v/>
      </c>
      <c r="N62" s="265" t="s">
        <v>5</v>
      </c>
      <c r="O62" s="198">
        <v>854</v>
      </c>
      <c r="P62" s="120">
        <v>1379</v>
      </c>
      <c r="Q62" s="121">
        <f t="shared" si="9"/>
        <v>0.61475409836065564</v>
      </c>
      <c r="R62" s="120">
        <v>1685</v>
      </c>
      <c r="S62" s="121">
        <f t="shared" si="10"/>
        <v>0.22189992748368392</v>
      </c>
      <c r="T62" s="120"/>
      <c r="U62" s="121" t="str">
        <f t="shared" si="11"/>
        <v/>
      </c>
    </row>
    <row r="63" spans="2:22" ht="19.5" customHeight="1" x14ac:dyDescent="0.25">
      <c r="C63" s="265" t="s">
        <v>6</v>
      </c>
      <c r="D63" s="198">
        <v>920</v>
      </c>
      <c r="E63" s="120">
        <v>877</v>
      </c>
      <c r="F63" s="121">
        <f t="shared" si="6"/>
        <v>-4.6739130434782616E-2</v>
      </c>
      <c r="G63" s="120">
        <v>1139</v>
      </c>
      <c r="H63" s="121">
        <f t="shared" si="7"/>
        <v>0.29874572405929301</v>
      </c>
      <c r="I63" s="120"/>
      <c r="J63" s="121" t="str">
        <f t="shared" si="8"/>
        <v/>
      </c>
      <c r="N63" s="265" t="s">
        <v>6</v>
      </c>
      <c r="O63" s="198">
        <v>654</v>
      </c>
      <c r="P63" s="120">
        <v>269</v>
      </c>
      <c r="Q63" s="121">
        <f t="shared" si="9"/>
        <v>-0.58868501529051986</v>
      </c>
      <c r="R63" s="120">
        <v>895</v>
      </c>
      <c r="S63" s="121">
        <f t="shared" si="10"/>
        <v>2.3271375464684017</v>
      </c>
      <c r="T63" s="120"/>
      <c r="U63" s="121" t="str">
        <f t="shared" si="11"/>
        <v/>
      </c>
    </row>
    <row r="64" spans="2:22" ht="19.5" customHeight="1" x14ac:dyDescent="0.25">
      <c r="C64" s="265" t="s">
        <v>7</v>
      </c>
      <c r="D64" s="198">
        <v>807</v>
      </c>
      <c r="E64" s="120">
        <v>808</v>
      </c>
      <c r="F64" s="149">
        <f t="shared" si="6"/>
        <v>1.2391573729864103E-3</v>
      </c>
      <c r="G64" s="120">
        <v>962</v>
      </c>
      <c r="H64" s="149">
        <f t="shared" si="7"/>
        <v>0.19059405940594054</v>
      </c>
      <c r="I64" s="120"/>
      <c r="J64" s="121" t="str">
        <f t="shared" si="8"/>
        <v/>
      </c>
      <c r="N64" s="265" t="s">
        <v>7</v>
      </c>
      <c r="O64" s="198">
        <v>513</v>
      </c>
      <c r="P64" s="120">
        <v>499</v>
      </c>
      <c r="Q64" s="121">
        <f t="shared" si="9"/>
        <v>-2.7290448343079921E-2</v>
      </c>
      <c r="R64" s="120">
        <v>810</v>
      </c>
      <c r="S64" s="121">
        <f t="shared" si="10"/>
        <v>0.62324649298597201</v>
      </c>
      <c r="T64" s="120"/>
      <c r="U64" s="121" t="str">
        <f t="shared" si="11"/>
        <v/>
      </c>
    </row>
    <row r="65" spans="3:21" ht="19.5" customHeight="1" x14ac:dyDescent="0.25">
      <c r="C65" s="265" t="s">
        <v>8</v>
      </c>
      <c r="D65" s="198">
        <v>1057</v>
      </c>
      <c r="E65" s="120">
        <v>1084</v>
      </c>
      <c r="F65" s="121">
        <f t="shared" si="6"/>
        <v>2.554399243140959E-2</v>
      </c>
      <c r="G65" s="120">
        <v>1224</v>
      </c>
      <c r="H65" s="121">
        <f t="shared" si="7"/>
        <v>0.12915129151291516</v>
      </c>
      <c r="I65" s="120"/>
      <c r="J65" s="121" t="str">
        <f t="shared" si="8"/>
        <v/>
      </c>
      <c r="N65" s="265" t="s">
        <v>8</v>
      </c>
      <c r="O65" s="198">
        <v>760</v>
      </c>
      <c r="P65" s="120">
        <v>713</v>
      </c>
      <c r="Q65" s="121">
        <f t="shared" si="9"/>
        <v>-6.184210526315792E-2</v>
      </c>
      <c r="R65" s="120">
        <v>786</v>
      </c>
      <c r="S65" s="121">
        <f t="shared" si="10"/>
        <v>0.10238429172510521</v>
      </c>
      <c r="T65" s="120"/>
      <c r="U65" s="121" t="str">
        <f t="shared" si="11"/>
        <v/>
      </c>
    </row>
    <row r="66" spans="3:21" ht="19.5" customHeight="1" x14ac:dyDescent="0.25">
      <c r="C66" s="265" t="s">
        <v>9</v>
      </c>
      <c r="D66" s="198">
        <v>1070</v>
      </c>
      <c r="E66" s="120">
        <v>1083</v>
      </c>
      <c r="F66" s="149">
        <f t="shared" si="6"/>
        <v>1.2149532710280297E-2</v>
      </c>
      <c r="G66" s="120">
        <v>1453</v>
      </c>
      <c r="H66" s="149">
        <f t="shared" si="7"/>
        <v>0.34164358264081263</v>
      </c>
      <c r="I66" s="120"/>
      <c r="J66" s="121" t="str">
        <f t="shared" si="8"/>
        <v/>
      </c>
      <c r="N66" s="265" t="s">
        <v>9</v>
      </c>
      <c r="O66" s="198">
        <v>864</v>
      </c>
      <c r="P66" s="120">
        <v>1007</v>
      </c>
      <c r="Q66" s="121">
        <f t="shared" si="9"/>
        <v>0.1655092592592593</v>
      </c>
      <c r="R66" s="120">
        <v>727</v>
      </c>
      <c r="S66" s="121">
        <f t="shared" si="10"/>
        <v>-0.27805362462760674</v>
      </c>
      <c r="T66" s="120"/>
      <c r="U66" s="121" t="str">
        <f t="shared" si="11"/>
        <v/>
      </c>
    </row>
    <row r="67" spans="3:21" ht="19.5" customHeight="1" x14ac:dyDescent="0.25">
      <c r="C67" s="265" t="s">
        <v>10</v>
      </c>
      <c r="D67" s="198">
        <v>1156</v>
      </c>
      <c r="E67" s="120">
        <v>1251</v>
      </c>
      <c r="F67" s="121">
        <f t="shared" si="6"/>
        <v>8.2179930795847733E-2</v>
      </c>
      <c r="G67" s="120">
        <v>1462</v>
      </c>
      <c r="H67" s="121">
        <f t="shared" si="7"/>
        <v>0.1686650679456434</v>
      </c>
      <c r="I67" s="120"/>
      <c r="J67" s="121" t="str">
        <f>IF(I67="","",I67/G67-1)</f>
        <v/>
      </c>
      <c r="N67" s="265" t="s">
        <v>10</v>
      </c>
      <c r="O67" s="198">
        <v>1341</v>
      </c>
      <c r="P67" s="120">
        <v>1827</v>
      </c>
      <c r="Q67" s="121">
        <f t="shared" si="9"/>
        <v>0.36241610738255026</v>
      </c>
      <c r="R67" s="120">
        <v>1060</v>
      </c>
      <c r="S67" s="121">
        <f t="shared" si="10"/>
        <v>-0.41981390257252327</v>
      </c>
      <c r="T67" s="120"/>
      <c r="U67" s="121" t="str">
        <f t="shared" si="11"/>
        <v/>
      </c>
    </row>
    <row r="68" spans="3:21" ht="19.5" customHeight="1" thickBot="1" x14ac:dyDescent="0.3">
      <c r="C68" s="266" t="s">
        <v>11</v>
      </c>
      <c r="D68" s="206">
        <v>986</v>
      </c>
      <c r="E68" s="210">
        <v>954</v>
      </c>
      <c r="F68" s="189">
        <f t="shared" si="6"/>
        <v>-3.2454361054766734E-2</v>
      </c>
      <c r="G68" s="210">
        <v>1107</v>
      </c>
      <c r="H68" s="189">
        <f t="shared" si="7"/>
        <v>0.16037735849056611</v>
      </c>
      <c r="I68" s="210"/>
      <c r="J68" s="189" t="str">
        <f t="shared" ref="J68" si="12">IF(I68="","",I68/G68-1)</f>
        <v/>
      </c>
      <c r="N68" s="266" t="s">
        <v>11</v>
      </c>
      <c r="O68" s="206">
        <v>877</v>
      </c>
      <c r="P68" s="130">
        <v>966</v>
      </c>
      <c r="Q68" s="128">
        <f t="shared" si="9"/>
        <v>0.10148232611174457</v>
      </c>
      <c r="R68" s="130">
        <v>1076</v>
      </c>
      <c r="S68" s="128">
        <f t="shared" si="10"/>
        <v>0.11387163561076608</v>
      </c>
      <c r="T68" s="210"/>
      <c r="U68" s="121" t="str">
        <f t="shared" si="11"/>
        <v/>
      </c>
    </row>
    <row r="69" spans="3:21" ht="23.25" customHeight="1" thickBot="1" x14ac:dyDescent="0.3">
      <c r="C69" s="267" t="s">
        <v>38</v>
      </c>
      <c r="D69" s="207">
        <f>SUM(D57:D68)</f>
        <v>13076</v>
      </c>
      <c r="E69" s="135">
        <f>SUM(E57:E68)</f>
        <v>12444</v>
      </c>
      <c r="F69" s="123">
        <f>E69/D69-1</f>
        <v>-4.8332823493423049E-2</v>
      </c>
      <c r="G69" s="135">
        <f>SUM(G57:G68)</f>
        <v>15124</v>
      </c>
      <c r="H69" s="123">
        <f t="shared" si="7"/>
        <v>0.21536483445837362</v>
      </c>
      <c r="I69" s="135">
        <f>SUM(I57:I68)</f>
        <v>5579</v>
      </c>
      <c r="J69" s="123">
        <f>I69/SUMIF(I57:I68,"&lt;&gt;"&amp;"",G57:G68)-1</f>
        <v>0.1089246670642019</v>
      </c>
      <c r="N69" s="267" t="s">
        <v>38</v>
      </c>
      <c r="O69" s="207">
        <f>SUM(O57:O68)</f>
        <v>10123</v>
      </c>
      <c r="P69" s="207">
        <f>SUM(P57:P68)</f>
        <v>11951</v>
      </c>
      <c r="Q69" s="123">
        <f t="shared" si="9"/>
        <v>0.18057887977872178</v>
      </c>
      <c r="R69" s="207">
        <f>SUM(R57:R68)</f>
        <v>11730</v>
      </c>
      <c r="S69" s="123">
        <f t="shared" si="10"/>
        <v>-1.849217638691325E-2</v>
      </c>
      <c r="T69" s="135">
        <f>SUM(T57:T68)</f>
        <v>3371</v>
      </c>
      <c r="U69" s="123">
        <f>T69/SUMIF(T57:T68,"&lt;&gt;"&amp;"",R57:R68)-1</f>
        <v>0.12742474916387958</v>
      </c>
    </row>
    <row r="70" spans="3:21" ht="15" customHeight="1" x14ac:dyDescent="0.25"/>
    <row r="71" spans="3:21" ht="17.25" customHeight="1" x14ac:dyDescent="0.25">
      <c r="C71" s="257" t="s">
        <v>45</v>
      </c>
      <c r="N71" s="263" t="s">
        <v>45</v>
      </c>
    </row>
    <row r="72" spans="3:21" ht="17.25" customHeight="1" x14ac:dyDescent="0.25">
      <c r="C72" s="257" t="s">
        <v>91</v>
      </c>
      <c r="N72" s="257" t="s">
        <v>91</v>
      </c>
    </row>
  </sheetData>
  <customSheetViews>
    <customSheetView guid="{29F239DC-BC5F-44E2-A25F-EB80EC96DB25}" showGridLines="0" topLeftCell="C1">
      <rowBreaks count="1" manualBreakCount="1">
        <brk id="47" max="21" man="1"/>
      </rowBreaks>
      <colBreaks count="1" manualBreakCount="1">
        <brk id="11" max="94" man="1"/>
      </colBreaks>
      <pageMargins left="0.43307086614173229" right="0.23622047244094491" top="0.74803149606299213" bottom="0.74803149606299213" header="0.39370078740157483" footer="0.31496062992125984"/>
      <pageSetup paperSize="9" scale="85" fitToHeight="0" pageOrder="overThenDown" orientation="portrait" r:id="rId1"/>
    </customSheetView>
  </customSheetViews>
  <mergeCells count="16">
    <mergeCell ref="B4:J5"/>
    <mergeCell ref="B52:J53"/>
    <mergeCell ref="P55:Q55"/>
    <mergeCell ref="R55:S55"/>
    <mergeCell ref="T55:U55"/>
    <mergeCell ref="M4:U5"/>
    <mergeCell ref="P7:Q7"/>
    <mergeCell ref="R7:S7"/>
    <mergeCell ref="T7:U7"/>
    <mergeCell ref="M52:U53"/>
    <mergeCell ref="E55:F55"/>
    <mergeCell ref="G55:H55"/>
    <mergeCell ref="I55:J55"/>
    <mergeCell ref="E7:F7"/>
    <mergeCell ref="G7:H7"/>
    <mergeCell ref="I7:J7"/>
  </mergeCells>
  <conditionalFormatting sqref="J10:J20">
    <cfRule type="cellIs" dxfId="90" priority="25" operator="lessThan">
      <formula>0</formula>
    </cfRule>
  </conditionalFormatting>
  <conditionalFormatting sqref="F9:F21">
    <cfRule type="cellIs" dxfId="89" priority="27" operator="lessThan">
      <formula>0</formula>
    </cfRule>
  </conditionalFormatting>
  <conditionalFormatting sqref="H9:H21">
    <cfRule type="cellIs" dxfId="88" priority="26" operator="lessThan">
      <formula>0</formula>
    </cfRule>
  </conditionalFormatting>
  <conditionalFormatting sqref="F57:F69">
    <cfRule type="cellIs" dxfId="87" priority="24" operator="lessThan">
      <formula>0</formula>
    </cfRule>
  </conditionalFormatting>
  <conditionalFormatting sqref="H57:H69">
    <cfRule type="cellIs" dxfId="86" priority="23" operator="lessThan">
      <formula>0</formula>
    </cfRule>
  </conditionalFormatting>
  <conditionalFormatting sqref="J58:J68">
    <cfRule type="cellIs" dxfId="85" priority="22" operator="lessThan">
      <formula>0</formula>
    </cfRule>
  </conditionalFormatting>
  <conditionalFormatting sqref="Q21">
    <cfRule type="cellIs" dxfId="84" priority="18" operator="lessThan">
      <formula>0</formula>
    </cfRule>
  </conditionalFormatting>
  <conditionalFormatting sqref="S21">
    <cfRule type="cellIs" dxfId="83" priority="17" operator="lessThan">
      <formula>0</formula>
    </cfRule>
  </conditionalFormatting>
  <conditionalFormatting sqref="U10:U21">
    <cfRule type="cellIs" dxfId="82" priority="13" operator="lessThan">
      <formula>0</formula>
    </cfRule>
  </conditionalFormatting>
  <conditionalFormatting sqref="Q9:Q20">
    <cfRule type="cellIs" dxfId="81" priority="15" operator="lessThan">
      <formula>0</formula>
    </cfRule>
  </conditionalFormatting>
  <conditionalFormatting sqref="S9:S20">
    <cfRule type="cellIs" dxfId="80" priority="14" operator="lessThan">
      <formula>0</formula>
    </cfRule>
  </conditionalFormatting>
  <conditionalFormatting sqref="Q57:Q69">
    <cfRule type="cellIs" dxfId="79" priority="12" operator="lessThan">
      <formula>0</formula>
    </cfRule>
  </conditionalFormatting>
  <conditionalFormatting sqref="S57:S69">
    <cfRule type="cellIs" dxfId="78" priority="11" operator="lessThan">
      <formula>0</formula>
    </cfRule>
  </conditionalFormatting>
  <conditionalFormatting sqref="U58:U68">
    <cfRule type="cellIs" dxfId="77" priority="10" operator="lessThan">
      <formula>0</formula>
    </cfRule>
  </conditionalFormatting>
  <conditionalFormatting sqref="J69">
    <cfRule type="cellIs" dxfId="76" priority="8" operator="lessThan">
      <formula>0</formula>
    </cfRule>
  </conditionalFormatting>
  <conditionalFormatting sqref="U69">
    <cfRule type="cellIs" dxfId="75" priority="7" operator="lessThan">
      <formula>0</formula>
    </cfRule>
  </conditionalFormatting>
  <conditionalFormatting sqref="J9">
    <cfRule type="cellIs" dxfId="74" priority="6" operator="lessThan">
      <formula>0</formula>
    </cfRule>
  </conditionalFormatting>
  <conditionalFormatting sqref="U9">
    <cfRule type="cellIs" dxfId="73" priority="5" operator="lessThan">
      <formula>0</formula>
    </cfRule>
  </conditionalFormatting>
  <conditionalFormatting sqref="J57">
    <cfRule type="cellIs" dxfId="72" priority="4" operator="lessThan">
      <formula>0</formula>
    </cfRule>
  </conditionalFormatting>
  <conditionalFormatting sqref="U57">
    <cfRule type="cellIs" dxfId="71" priority="3" operator="lessThan">
      <formula>0</formula>
    </cfRule>
  </conditionalFormatting>
  <conditionalFormatting sqref="J21">
    <cfRule type="cellIs" dxfId="70" priority="1" operator="lessThan">
      <formula>0</formula>
    </cfRule>
  </conditionalFormatting>
  <pageMargins left="0.43307086614173229" right="0.23622047244094491" top="0.74803149606299213" bottom="0.74803149606299213" header="0.39370078740157483" footer="0.31496062992125984"/>
  <pageSetup paperSize="9" scale="85" fitToHeight="0" pageOrder="overThenDown" orientation="portrait" r:id="rId2"/>
  <rowBreaks count="1" manualBreakCount="1">
    <brk id="47" max="21" man="1"/>
  </rowBreaks>
  <colBreaks count="1" manualBreakCount="1">
    <brk id="11" max="94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P122"/>
  <sheetViews>
    <sheetView showGridLines="0" zoomScaleNormal="100" zoomScaleSheetLayoutView="62" workbookViewId="0"/>
  </sheetViews>
  <sheetFormatPr baseColWidth="10" defaultRowHeight="15" x14ac:dyDescent="0.25"/>
  <cols>
    <col min="1" max="1" width="3" customWidth="1"/>
    <col min="2" max="2" width="11.140625" customWidth="1"/>
    <col min="3" max="15" width="7.7109375" customWidth="1"/>
    <col min="16" max="16" width="8" customWidth="1"/>
    <col min="17" max="17" width="3.5703125" customWidth="1"/>
    <col min="18" max="18" width="11.140625" customWidth="1"/>
    <col min="19" max="32" width="7.7109375" customWidth="1"/>
  </cols>
  <sheetData>
    <row r="1" spans="2:16" ht="20.100000000000001" customHeight="1" x14ac:dyDescent="0.25"/>
    <row r="2" spans="2:16" ht="20.100000000000001" customHeight="1" x14ac:dyDescent="0.25">
      <c r="G2" s="36"/>
    </row>
    <row r="3" spans="2:16" ht="24" customHeight="1" x14ac:dyDescent="0.25"/>
    <row r="4" spans="2:16" ht="20.100000000000001" customHeight="1" x14ac:dyDescent="0.25">
      <c r="B4" s="433" t="s">
        <v>48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</row>
    <row r="5" spans="2:16" ht="20.100000000000001" customHeight="1" x14ac:dyDescent="0.25"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</row>
    <row r="6" spans="2:16" ht="15" customHeight="1" thickBot="1" x14ac:dyDescent="0.3"/>
    <row r="7" spans="2:16" ht="21.75" customHeight="1" thickBot="1" x14ac:dyDescent="0.3">
      <c r="B7" s="434"/>
      <c r="C7" s="440">
        <v>2021</v>
      </c>
      <c r="D7" s="441"/>
      <c r="E7" s="442">
        <v>2022</v>
      </c>
      <c r="F7" s="443"/>
      <c r="G7" s="443"/>
      <c r="H7" s="444"/>
      <c r="I7" s="442">
        <v>2023</v>
      </c>
      <c r="J7" s="443"/>
      <c r="K7" s="443"/>
      <c r="L7" s="444"/>
      <c r="M7" s="442" t="s">
        <v>132</v>
      </c>
      <c r="N7" s="443"/>
      <c r="O7" s="443"/>
      <c r="P7" s="444"/>
    </row>
    <row r="8" spans="2:16" ht="28.5" customHeight="1" thickBot="1" x14ac:dyDescent="0.3">
      <c r="B8" s="434"/>
      <c r="C8" s="48" t="s">
        <v>51</v>
      </c>
      <c r="D8" s="49" t="s">
        <v>52</v>
      </c>
      <c r="E8" s="50" t="s">
        <v>51</v>
      </c>
      <c r="F8" s="51" t="s">
        <v>52</v>
      </c>
      <c r="G8" s="51" t="s">
        <v>59</v>
      </c>
      <c r="H8" s="49" t="s">
        <v>60</v>
      </c>
      <c r="I8" s="50" t="s">
        <v>51</v>
      </c>
      <c r="J8" s="51" t="s">
        <v>52</v>
      </c>
      <c r="K8" s="51" t="s">
        <v>59</v>
      </c>
      <c r="L8" s="49" t="s">
        <v>60</v>
      </c>
      <c r="M8" s="50" t="s">
        <v>51</v>
      </c>
      <c r="N8" s="51" t="s">
        <v>52</v>
      </c>
      <c r="O8" s="51" t="s">
        <v>61</v>
      </c>
      <c r="P8" s="49" t="s">
        <v>149</v>
      </c>
    </row>
    <row r="9" spans="2:16" ht="18" customHeight="1" x14ac:dyDescent="0.25">
      <c r="B9" s="94" t="s">
        <v>65</v>
      </c>
      <c r="C9" s="75">
        <v>91</v>
      </c>
      <c r="D9" s="32">
        <v>935</v>
      </c>
      <c r="E9" s="75">
        <v>74</v>
      </c>
      <c r="F9" s="76">
        <v>515</v>
      </c>
      <c r="G9" s="77">
        <f>IF(C9&lt;&gt;0,IF(E9=0,-1,E9/C9-1),IF(E9=0,0,1))</f>
        <v>-0.18681318681318682</v>
      </c>
      <c r="H9" s="78">
        <f>IF(D9&lt;&gt;0,IF(F9=0,-1,F9/D9-1),IF(F9=0,0,1))</f>
        <v>-0.44919786096256686</v>
      </c>
      <c r="I9" s="79">
        <v>95</v>
      </c>
      <c r="J9" s="80">
        <v>695</v>
      </c>
      <c r="K9" s="77">
        <f t="shared" ref="K9:L20" si="0">IF(E9&lt;&gt;0,IF(I9=0,-1,I9/E9-1),IF(I9=0,0,1))</f>
        <v>0.28378378378378377</v>
      </c>
      <c r="L9" s="78">
        <f t="shared" si="0"/>
        <v>0.34951456310679618</v>
      </c>
      <c r="M9" s="79">
        <v>104</v>
      </c>
      <c r="N9" s="81">
        <v>935</v>
      </c>
      <c r="O9" s="77">
        <f t="shared" ref="O9:P9" si="1">IF(I9&lt;&gt;0,IF(M9=0,-1,M9/I9-1),IF(M9=0,0,1))</f>
        <v>9.473684210526323E-2</v>
      </c>
      <c r="P9" s="78">
        <f t="shared" si="1"/>
        <v>0.34532374100719432</v>
      </c>
    </row>
    <row r="10" spans="2:16" ht="18" customHeight="1" x14ac:dyDescent="0.25">
      <c r="B10" s="95" t="s">
        <v>66</v>
      </c>
      <c r="C10" s="75">
        <v>148</v>
      </c>
      <c r="D10" s="32">
        <v>1118</v>
      </c>
      <c r="E10" s="75">
        <v>100</v>
      </c>
      <c r="F10" s="76">
        <v>1139</v>
      </c>
      <c r="G10" s="77">
        <f t="shared" ref="G10:H21" si="2">IF(C10&lt;&gt;0,IF(E10=0,-1,E10/C10-1),IF(E10=0,0,1))</f>
        <v>-0.32432432432432434</v>
      </c>
      <c r="H10" s="78">
        <f t="shared" si="2"/>
        <v>1.878354203935606E-2</v>
      </c>
      <c r="I10" s="79">
        <v>124</v>
      </c>
      <c r="J10" s="80">
        <v>1158</v>
      </c>
      <c r="K10" s="77">
        <f t="shared" si="0"/>
        <v>0.24</v>
      </c>
      <c r="L10" s="78">
        <f t="shared" si="0"/>
        <v>1.668129938542573E-2</v>
      </c>
      <c r="M10" s="79">
        <v>129</v>
      </c>
      <c r="N10" s="81">
        <v>1362</v>
      </c>
      <c r="O10" s="77">
        <f t="shared" ref="O10:O20" si="3">IF(M10="","",IF(I10&lt;&gt;0,IF(M10=0,-1,M10/I10-1),IF(M10=0,0,1)))</f>
        <v>4.0322580645161255E-2</v>
      </c>
      <c r="P10" s="78">
        <f t="shared" ref="P10:P18" si="4">IF(N10="","",N10/J10-1)</f>
        <v>0.17616580310880825</v>
      </c>
    </row>
    <row r="11" spans="2:16" ht="18" customHeight="1" x14ac:dyDescent="0.25">
      <c r="B11" s="95" t="s">
        <v>67</v>
      </c>
      <c r="C11" s="75">
        <v>142</v>
      </c>
      <c r="D11" s="32">
        <v>1323</v>
      </c>
      <c r="E11" s="75">
        <v>110</v>
      </c>
      <c r="F11" s="76">
        <v>1171</v>
      </c>
      <c r="G11" s="77">
        <f t="shared" si="2"/>
        <v>-0.22535211267605637</v>
      </c>
      <c r="H11" s="78">
        <f t="shared" si="2"/>
        <v>-0.11489040060468636</v>
      </c>
      <c r="I11" s="79">
        <v>145</v>
      </c>
      <c r="J11" s="80">
        <v>1507</v>
      </c>
      <c r="K11" s="77">
        <f t="shared" si="0"/>
        <v>0.31818181818181812</v>
      </c>
      <c r="L11" s="78">
        <f t="shared" si="0"/>
        <v>0.28693424423569591</v>
      </c>
      <c r="M11" s="79">
        <v>138</v>
      </c>
      <c r="N11" s="81">
        <v>1395</v>
      </c>
      <c r="O11" s="77">
        <f t="shared" si="3"/>
        <v>-4.8275862068965503E-2</v>
      </c>
      <c r="P11" s="78">
        <f t="shared" si="4"/>
        <v>-7.4319840743198418E-2</v>
      </c>
    </row>
    <row r="12" spans="2:16" ht="18" customHeight="1" x14ac:dyDescent="0.25">
      <c r="B12" s="95" t="s">
        <v>68</v>
      </c>
      <c r="C12" s="75">
        <v>131</v>
      </c>
      <c r="D12" s="32">
        <v>906</v>
      </c>
      <c r="E12" s="75">
        <v>69</v>
      </c>
      <c r="F12" s="76">
        <v>389</v>
      </c>
      <c r="G12" s="77">
        <f t="shared" si="2"/>
        <v>-0.47328244274809161</v>
      </c>
      <c r="H12" s="78">
        <f t="shared" si="2"/>
        <v>-0.57064017660044153</v>
      </c>
      <c r="I12" s="79">
        <v>83</v>
      </c>
      <c r="J12" s="80">
        <v>517</v>
      </c>
      <c r="K12" s="77">
        <f t="shared" si="0"/>
        <v>0.20289855072463769</v>
      </c>
      <c r="L12" s="78">
        <f t="shared" si="0"/>
        <v>0.32904884318766059</v>
      </c>
      <c r="M12" s="79">
        <v>119</v>
      </c>
      <c r="N12" s="81">
        <v>825</v>
      </c>
      <c r="O12" s="77">
        <f t="shared" si="3"/>
        <v>0.43373493975903621</v>
      </c>
      <c r="P12" s="78">
        <f t="shared" si="4"/>
        <v>0.5957446808510638</v>
      </c>
    </row>
    <row r="13" spans="2:16" ht="18" customHeight="1" x14ac:dyDescent="0.25">
      <c r="B13" s="95" t="s">
        <v>69</v>
      </c>
      <c r="C13" s="75">
        <v>119</v>
      </c>
      <c r="D13" s="32">
        <v>954</v>
      </c>
      <c r="E13" s="75">
        <v>101</v>
      </c>
      <c r="F13" s="76">
        <v>1020</v>
      </c>
      <c r="G13" s="77">
        <f t="shared" si="2"/>
        <v>-0.15126050420168069</v>
      </c>
      <c r="H13" s="78">
        <f t="shared" si="2"/>
        <v>6.9182389937106903E-2</v>
      </c>
      <c r="I13" s="79">
        <v>137</v>
      </c>
      <c r="J13" s="80">
        <v>1407</v>
      </c>
      <c r="K13" s="77">
        <f t="shared" si="0"/>
        <v>0.35643564356435653</v>
      </c>
      <c r="L13" s="78">
        <f t="shared" si="0"/>
        <v>0.37941176470588234</v>
      </c>
      <c r="M13" s="79"/>
      <c r="N13" s="81"/>
      <c r="O13" s="77" t="str">
        <f t="shared" si="3"/>
        <v/>
      </c>
      <c r="P13" s="78" t="str">
        <f t="shared" si="4"/>
        <v/>
      </c>
    </row>
    <row r="14" spans="2:16" ht="18" customHeight="1" x14ac:dyDescent="0.25">
      <c r="B14" s="95" t="s">
        <v>70</v>
      </c>
      <c r="C14" s="75">
        <v>134</v>
      </c>
      <c r="D14" s="32">
        <v>1438</v>
      </c>
      <c r="E14" s="75">
        <v>92</v>
      </c>
      <c r="F14" s="76">
        <v>838</v>
      </c>
      <c r="G14" s="77">
        <f t="shared" si="2"/>
        <v>-0.31343283582089554</v>
      </c>
      <c r="H14" s="78">
        <f t="shared" si="2"/>
        <v>-0.41724617524339358</v>
      </c>
      <c r="I14" s="79">
        <v>132</v>
      </c>
      <c r="J14" s="80">
        <v>911</v>
      </c>
      <c r="K14" s="77">
        <f t="shared" si="0"/>
        <v>0.43478260869565211</v>
      </c>
      <c r="L14" s="78">
        <f t="shared" si="0"/>
        <v>8.7112171837708807E-2</v>
      </c>
      <c r="M14" s="79"/>
      <c r="N14" s="81"/>
      <c r="O14" s="77" t="str">
        <f t="shared" si="3"/>
        <v/>
      </c>
      <c r="P14" s="78" t="str">
        <f t="shared" si="4"/>
        <v/>
      </c>
    </row>
    <row r="15" spans="2:16" ht="18" customHeight="1" x14ac:dyDescent="0.25">
      <c r="B15" s="95" t="s">
        <v>71</v>
      </c>
      <c r="C15" s="75">
        <v>120</v>
      </c>
      <c r="D15" s="32">
        <v>1503</v>
      </c>
      <c r="E15" s="75">
        <v>96</v>
      </c>
      <c r="F15" s="76">
        <v>974</v>
      </c>
      <c r="G15" s="77">
        <f t="shared" si="2"/>
        <v>-0.19999999999999996</v>
      </c>
      <c r="H15" s="78">
        <f t="shared" si="2"/>
        <v>-0.35196274118429804</v>
      </c>
      <c r="I15" s="79">
        <v>133</v>
      </c>
      <c r="J15" s="80">
        <v>2041</v>
      </c>
      <c r="K15" s="77">
        <f t="shared" si="0"/>
        <v>0.38541666666666674</v>
      </c>
      <c r="L15" s="78">
        <f t="shared" si="0"/>
        <v>1.0954825462012319</v>
      </c>
      <c r="M15" s="79"/>
      <c r="N15" s="81"/>
      <c r="O15" s="77" t="str">
        <f t="shared" si="3"/>
        <v/>
      </c>
      <c r="P15" s="78" t="str">
        <f t="shared" si="4"/>
        <v/>
      </c>
    </row>
    <row r="16" spans="2:16" ht="18" customHeight="1" x14ac:dyDescent="0.25">
      <c r="B16" s="95" t="s">
        <v>72</v>
      </c>
      <c r="C16" s="75">
        <v>72</v>
      </c>
      <c r="D16" s="32">
        <v>518</v>
      </c>
      <c r="E16" s="75">
        <v>57</v>
      </c>
      <c r="F16" s="76">
        <v>350</v>
      </c>
      <c r="G16" s="77">
        <f t="shared" si="2"/>
        <v>-0.20833333333333337</v>
      </c>
      <c r="H16" s="78">
        <f t="shared" si="2"/>
        <v>-0.32432432432432434</v>
      </c>
      <c r="I16" s="79">
        <v>92</v>
      </c>
      <c r="J16" s="80">
        <v>1206</v>
      </c>
      <c r="K16" s="77">
        <f t="shared" si="0"/>
        <v>0.61403508771929816</v>
      </c>
      <c r="L16" s="78">
        <f t="shared" si="0"/>
        <v>2.4457142857142857</v>
      </c>
      <c r="M16" s="79"/>
      <c r="N16" s="81"/>
      <c r="O16" s="77" t="str">
        <f t="shared" si="3"/>
        <v/>
      </c>
      <c r="P16" s="78" t="str">
        <f t="shared" si="4"/>
        <v/>
      </c>
    </row>
    <row r="17" spans="2:16" ht="18" customHeight="1" x14ac:dyDescent="0.25">
      <c r="B17" s="95" t="s">
        <v>73</v>
      </c>
      <c r="C17" s="75">
        <v>77</v>
      </c>
      <c r="D17" s="32">
        <v>495</v>
      </c>
      <c r="E17" s="75">
        <v>134</v>
      </c>
      <c r="F17" s="76">
        <v>1038</v>
      </c>
      <c r="G17" s="77">
        <f t="shared" si="2"/>
        <v>0.74025974025974017</v>
      </c>
      <c r="H17" s="78">
        <f t="shared" si="2"/>
        <v>1.0969696969696972</v>
      </c>
      <c r="I17" s="79">
        <v>118</v>
      </c>
      <c r="J17" s="80">
        <v>1691</v>
      </c>
      <c r="K17" s="77">
        <f t="shared" si="0"/>
        <v>-0.11940298507462688</v>
      </c>
      <c r="L17" s="78">
        <f t="shared" si="0"/>
        <v>0.62909441233140662</v>
      </c>
      <c r="M17" s="79"/>
      <c r="N17" s="81"/>
      <c r="O17" s="77" t="str">
        <f t="shared" si="3"/>
        <v/>
      </c>
      <c r="P17" s="78" t="str">
        <f t="shared" si="4"/>
        <v/>
      </c>
    </row>
    <row r="18" spans="2:16" ht="18" customHeight="1" x14ac:dyDescent="0.25">
      <c r="B18" s="95" t="s">
        <v>74</v>
      </c>
      <c r="C18" s="75">
        <v>135</v>
      </c>
      <c r="D18" s="32">
        <v>1121</v>
      </c>
      <c r="E18" s="75">
        <v>113</v>
      </c>
      <c r="F18" s="76">
        <v>1245</v>
      </c>
      <c r="G18" s="77">
        <f t="shared" si="2"/>
        <v>-0.16296296296296298</v>
      </c>
      <c r="H18" s="78">
        <f t="shared" si="2"/>
        <v>0.11061552185548607</v>
      </c>
      <c r="I18" s="79">
        <v>118</v>
      </c>
      <c r="J18" s="80">
        <v>1122</v>
      </c>
      <c r="K18" s="77">
        <f t="shared" si="0"/>
        <v>4.4247787610619538E-2</v>
      </c>
      <c r="L18" s="78">
        <f t="shared" si="0"/>
        <v>-9.8795180722891618E-2</v>
      </c>
      <c r="M18" s="79"/>
      <c r="N18" s="81"/>
      <c r="O18" s="77" t="str">
        <f t="shared" si="3"/>
        <v/>
      </c>
      <c r="P18" s="78" t="str">
        <f t="shared" si="4"/>
        <v/>
      </c>
    </row>
    <row r="19" spans="2:16" ht="18" customHeight="1" x14ac:dyDescent="0.25">
      <c r="B19" s="95" t="s">
        <v>75</v>
      </c>
      <c r="C19" s="75">
        <v>82</v>
      </c>
      <c r="D19" s="32">
        <v>954</v>
      </c>
      <c r="E19" s="75">
        <v>128</v>
      </c>
      <c r="F19" s="76">
        <v>1038</v>
      </c>
      <c r="G19" s="77">
        <f t="shared" si="2"/>
        <v>0.56097560975609762</v>
      </c>
      <c r="H19" s="78">
        <f t="shared" si="2"/>
        <v>8.8050314465408785E-2</v>
      </c>
      <c r="I19" s="79">
        <v>120</v>
      </c>
      <c r="J19" s="80">
        <v>1210</v>
      </c>
      <c r="K19" s="77">
        <f t="shared" si="0"/>
        <v>-6.25E-2</v>
      </c>
      <c r="L19" s="78">
        <f t="shared" si="0"/>
        <v>0.16570327552986508</v>
      </c>
      <c r="M19" s="79"/>
      <c r="N19" s="81"/>
      <c r="O19" s="77" t="str">
        <f t="shared" si="3"/>
        <v/>
      </c>
      <c r="P19" s="78" t="str">
        <f>IF(N19="","",N19/J19-1)</f>
        <v/>
      </c>
    </row>
    <row r="20" spans="2:16" ht="18" customHeight="1" thickBot="1" x14ac:dyDescent="0.3">
      <c r="B20" s="96" t="s">
        <v>76</v>
      </c>
      <c r="C20" s="82">
        <v>78</v>
      </c>
      <c r="D20" s="83">
        <v>849</v>
      </c>
      <c r="E20" s="82">
        <v>120</v>
      </c>
      <c r="F20" s="84">
        <v>1207</v>
      </c>
      <c r="G20" s="85">
        <f t="shared" si="2"/>
        <v>0.53846153846153855</v>
      </c>
      <c r="H20" s="86">
        <f t="shared" si="2"/>
        <v>0.42167255594817443</v>
      </c>
      <c r="I20" s="87">
        <v>112</v>
      </c>
      <c r="J20" s="88">
        <v>1125</v>
      </c>
      <c r="K20" s="85">
        <f t="shared" si="0"/>
        <v>-6.6666666666666652E-2</v>
      </c>
      <c r="L20" s="86">
        <f t="shared" si="0"/>
        <v>-6.7937033968517024E-2</v>
      </c>
      <c r="M20" s="87"/>
      <c r="N20" s="88"/>
      <c r="O20" s="85" t="str">
        <f t="shared" si="3"/>
        <v/>
      </c>
      <c r="P20" s="86" t="str">
        <f>IF(N20="","",N20/J20-1)</f>
        <v/>
      </c>
    </row>
    <row r="21" spans="2:16" ht="18" customHeight="1" thickBot="1" x14ac:dyDescent="0.3">
      <c r="B21" s="97" t="s">
        <v>133</v>
      </c>
      <c r="C21" s="90">
        <f>SUM(C9:C20)</f>
        <v>1329</v>
      </c>
      <c r="D21" s="91">
        <f>SUM(D9:D20)</f>
        <v>12114</v>
      </c>
      <c r="E21" s="90">
        <f>SUM(E9:E20)</f>
        <v>1194</v>
      </c>
      <c r="F21" s="92">
        <f>SUM(F9:F20)</f>
        <v>10924</v>
      </c>
      <c r="G21" s="54">
        <f t="shared" si="2"/>
        <v>-0.10158013544018063</v>
      </c>
      <c r="H21" s="93">
        <f t="shared" si="2"/>
        <v>-9.8233448902096732E-2</v>
      </c>
      <c r="I21" s="90">
        <f>SUM(I9:I20)</f>
        <v>1409</v>
      </c>
      <c r="J21" s="92">
        <f>SUM(J9:J20)</f>
        <v>14590</v>
      </c>
      <c r="K21" s="52">
        <f>+I21/E21-1</f>
        <v>0.18006700167504186</v>
      </c>
      <c r="L21" s="53">
        <f>+J21/F21-1</f>
        <v>0.33559135847674848</v>
      </c>
      <c r="M21" s="90">
        <f>SUM(M9:M20)</f>
        <v>490</v>
      </c>
      <c r="N21" s="92">
        <f>SUM(N9:N20)</f>
        <v>4517</v>
      </c>
      <c r="O21" s="54">
        <f>M21/SUMIF(M9:M20,"&lt;&gt;"&amp;"",I9:I20)-1</f>
        <v>9.6196868008948444E-2</v>
      </c>
      <c r="P21" s="93">
        <f>N21/SUMIF(N9:N20,"&lt;&gt;"&amp;"",J9:J20)-1</f>
        <v>0.16507608976012378</v>
      </c>
    </row>
    <row r="22" spans="2:16" ht="19.5" customHeight="1" x14ac:dyDescent="0.25">
      <c r="B22" s="270" t="s">
        <v>46</v>
      </c>
      <c r="G22" s="55"/>
    </row>
    <row r="23" spans="2:16" ht="18.75" customHeight="1" x14ac:dyDescent="0.25">
      <c r="B23" s="271" t="s">
        <v>91</v>
      </c>
      <c r="G23" s="55"/>
    </row>
    <row r="24" spans="2:16" ht="12.75" customHeight="1" x14ac:dyDescent="0.25">
      <c r="G24" s="55"/>
    </row>
    <row r="25" spans="2:16" ht="15" customHeight="1" x14ac:dyDescent="0.25">
      <c r="G25" s="55"/>
    </row>
    <row r="26" spans="2:16" ht="15" customHeight="1" x14ac:dyDescent="0.25"/>
    <row r="27" spans="2:16" ht="15" customHeight="1" x14ac:dyDescent="0.25"/>
    <row r="38" ht="14.25" customHeight="1" x14ac:dyDescent="0.25"/>
    <row r="39" ht="16.5" customHeight="1" x14ac:dyDescent="0.25"/>
    <row r="40" ht="18" customHeight="1" x14ac:dyDescent="0.25"/>
    <row r="41" ht="15" customHeight="1" x14ac:dyDescent="0.25"/>
    <row r="62" ht="20.100000000000001" customHeight="1" x14ac:dyDescent="0.25"/>
    <row r="63" ht="20.100000000000001" customHeight="1" x14ac:dyDescent="0.25"/>
    <row r="64" ht="24" customHeight="1" x14ac:dyDescent="0.25"/>
    <row r="65" spans="2:16" ht="24" customHeight="1" x14ac:dyDescent="0.25">
      <c r="B65" s="433" t="s">
        <v>88</v>
      </c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</row>
    <row r="66" spans="2:16" ht="20.100000000000001" customHeight="1" x14ac:dyDescent="0.25"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</row>
    <row r="67" spans="2:16" ht="15" customHeight="1" thickBot="1" x14ac:dyDescent="0.3"/>
    <row r="68" spans="2:16" ht="20.100000000000001" customHeight="1" thickBot="1" x14ac:dyDescent="0.3">
      <c r="B68" s="434"/>
      <c r="C68" s="435">
        <v>2021</v>
      </c>
      <c r="D68" s="436"/>
      <c r="E68" s="437">
        <v>2022</v>
      </c>
      <c r="F68" s="438"/>
      <c r="G68" s="438"/>
      <c r="H68" s="439"/>
      <c r="I68" s="437">
        <v>2023</v>
      </c>
      <c r="J68" s="438"/>
      <c r="K68" s="438"/>
      <c r="L68" s="439"/>
      <c r="M68" s="437" t="s">
        <v>132</v>
      </c>
      <c r="N68" s="438"/>
      <c r="O68" s="438"/>
      <c r="P68" s="439"/>
    </row>
    <row r="69" spans="2:16" ht="28.5" customHeight="1" thickBot="1" x14ac:dyDescent="0.3">
      <c r="B69" s="434"/>
      <c r="C69" s="48" t="s">
        <v>86</v>
      </c>
      <c r="D69" s="49" t="s">
        <v>87</v>
      </c>
      <c r="E69" s="48" t="s">
        <v>86</v>
      </c>
      <c r="F69" s="51" t="s">
        <v>87</v>
      </c>
      <c r="G69" s="212" t="s">
        <v>59</v>
      </c>
      <c r="H69" s="49" t="s">
        <v>60</v>
      </c>
      <c r="I69" s="48" t="s">
        <v>86</v>
      </c>
      <c r="J69" s="51" t="s">
        <v>87</v>
      </c>
      <c r="K69" s="51" t="s">
        <v>59</v>
      </c>
      <c r="L69" s="49" t="s">
        <v>60</v>
      </c>
      <c r="M69" s="48" t="s">
        <v>86</v>
      </c>
      <c r="N69" s="51" t="s">
        <v>87</v>
      </c>
      <c r="O69" s="51" t="s">
        <v>61</v>
      </c>
      <c r="P69" s="49" t="s">
        <v>149</v>
      </c>
    </row>
    <row r="70" spans="2:16" ht="18" customHeight="1" x14ac:dyDescent="0.25">
      <c r="B70" s="94" t="s">
        <v>65</v>
      </c>
      <c r="C70" s="75">
        <v>99</v>
      </c>
      <c r="D70" s="32">
        <v>1782</v>
      </c>
      <c r="E70" s="75">
        <v>73</v>
      </c>
      <c r="F70" s="76">
        <v>746</v>
      </c>
      <c r="G70" s="77">
        <f>IF(C70&lt;&gt;0,IF(E70=0,-1,E70/C70-1),IF(E70=0,0,1))</f>
        <v>-0.26262626262626265</v>
      </c>
      <c r="H70" s="78">
        <f>IF(D70&lt;&gt;0,IF(F70=0,-1,F70/D70-1),IF(F70=0,0,1))</f>
        <v>-0.58136924803591472</v>
      </c>
      <c r="I70" s="79">
        <v>75</v>
      </c>
      <c r="J70" s="80">
        <v>540</v>
      </c>
      <c r="K70" s="77">
        <f t="shared" ref="K70:L82" si="5">IF(E70&lt;&gt;0,IF(I70=0,-1,I70/E70-1),IF(I70=0,0,1))</f>
        <v>2.7397260273972712E-2</v>
      </c>
      <c r="L70" s="78">
        <f t="shared" si="5"/>
        <v>-0.27613941018766752</v>
      </c>
      <c r="M70" s="79">
        <v>100</v>
      </c>
      <c r="N70" s="81">
        <v>1209</v>
      </c>
      <c r="O70" s="77">
        <f t="shared" ref="O70:P70" si="6">IF(I70&lt;&gt;0,IF(M70=0,-1,M70/I70-1),IF(M70=0,0,1))</f>
        <v>0.33333333333333326</v>
      </c>
      <c r="P70" s="78">
        <f t="shared" si="6"/>
        <v>1.2388888888888889</v>
      </c>
    </row>
    <row r="71" spans="2:16" ht="18" customHeight="1" x14ac:dyDescent="0.25">
      <c r="B71" s="95" t="s">
        <v>66</v>
      </c>
      <c r="C71" s="75">
        <v>96</v>
      </c>
      <c r="D71" s="32">
        <v>676</v>
      </c>
      <c r="E71" s="75">
        <v>91</v>
      </c>
      <c r="F71" s="76">
        <v>1064</v>
      </c>
      <c r="G71" s="77">
        <f t="shared" ref="G71:G82" si="7">IF(C71&lt;&gt;0,IF(E71=0,-1,E71/C71-1),IF(E71=0,0,1))</f>
        <v>-5.208333333333337E-2</v>
      </c>
      <c r="H71" s="78">
        <f t="shared" ref="H71:H82" si="8">IF(D71&lt;&gt;0,IF(F71=0,-1,F71/D71-1),IF(F71=0,0,1))</f>
        <v>0.57396449704142016</v>
      </c>
      <c r="I71" s="79">
        <v>94</v>
      </c>
      <c r="J71" s="80">
        <v>798</v>
      </c>
      <c r="K71" s="77">
        <f t="shared" si="5"/>
        <v>3.2967032967033072E-2</v>
      </c>
      <c r="L71" s="78">
        <f t="shared" si="5"/>
        <v>-0.25</v>
      </c>
      <c r="M71" s="79">
        <v>123</v>
      </c>
      <c r="N71" s="81">
        <v>1136</v>
      </c>
      <c r="O71" s="77">
        <f t="shared" ref="O71:O81" si="9">IF(M71="","",IF(I71&lt;&gt;0,IF(M71=0,-1,M71/I71-1),IF(M71=0,0,1)))</f>
        <v>0.3085106382978724</v>
      </c>
      <c r="P71" s="78">
        <f t="shared" ref="P71:P81" si="10">IF(N71="","",IF(J71&lt;&gt;0,IF(N71=0,-1,N71/J71-1),IF(N71=0,0,1)))</f>
        <v>0.42355889724310769</v>
      </c>
    </row>
    <row r="72" spans="2:16" ht="18" customHeight="1" x14ac:dyDescent="0.25">
      <c r="B72" s="95" t="s">
        <v>67</v>
      </c>
      <c r="C72" s="75">
        <v>179</v>
      </c>
      <c r="D72" s="32">
        <v>1524</v>
      </c>
      <c r="E72" s="75">
        <v>112</v>
      </c>
      <c r="F72" s="76">
        <v>949</v>
      </c>
      <c r="G72" s="77">
        <f t="shared" si="7"/>
        <v>-0.37430167597765363</v>
      </c>
      <c r="H72" s="78">
        <f t="shared" si="8"/>
        <v>-0.37729658792650922</v>
      </c>
      <c r="I72" s="79">
        <v>197</v>
      </c>
      <c r="J72" s="80">
        <v>1990</v>
      </c>
      <c r="K72" s="77">
        <f t="shared" si="5"/>
        <v>0.7589285714285714</v>
      </c>
      <c r="L72" s="78">
        <f t="shared" si="5"/>
        <v>1.0969441517386724</v>
      </c>
      <c r="M72" s="79">
        <v>116</v>
      </c>
      <c r="N72" s="81">
        <v>1154</v>
      </c>
      <c r="O72" s="77">
        <f t="shared" si="9"/>
        <v>-0.41116751269035534</v>
      </c>
      <c r="P72" s="78">
        <f t="shared" si="10"/>
        <v>-0.42010050251256281</v>
      </c>
    </row>
    <row r="73" spans="2:16" ht="18" customHeight="1" x14ac:dyDescent="0.25">
      <c r="B73" s="95" t="s">
        <v>68</v>
      </c>
      <c r="C73" s="75">
        <v>128</v>
      </c>
      <c r="D73" s="32">
        <v>1090</v>
      </c>
      <c r="E73" s="75">
        <v>67</v>
      </c>
      <c r="F73" s="76">
        <v>729</v>
      </c>
      <c r="G73" s="77">
        <f t="shared" si="7"/>
        <v>-0.4765625</v>
      </c>
      <c r="H73" s="78">
        <f t="shared" si="8"/>
        <v>-0.33119266055045871</v>
      </c>
      <c r="I73" s="79">
        <v>85</v>
      </c>
      <c r="J73" s="80">
        <v>700</v>
      </c>
      <c r="K73" s="77">
        <f t="shared" si="5"/>
        <v>0.26865671641791056</v>
      </c>
      <c r="L73" s="78">
        <f t="shared" si="5"/>
        <v>-3.978052126200271E-2</v>
      </c>
      <c r="M73" s="79">
        <v>101</v>
      </c>
      <c r="N73" s="81">
        <v>897</v>
      </c>
      <c r="O73" s="77">
        <f t="shared" si="9"/>
        <v>0.18823529411764706</v>
      </c>
      <c r="P73" s="78">
        <f t="shared" si="10"/>
        <v>0.28142857142857136</v>
      </c>
    </row>
    <row r="74" spans="2:16" ht="18" customHeight="1" x14ac:dyDescent="0.25">
      <c r="B74" s="95" t="s">
        <v>69</v>
      </c>
      <c r="C74" s="75">
        <v>134</v>
      </c>
      <c r="D74" s="32">
        <v>1063</v>
      </c>
      <c r="E74" s="75">
        <v>98</v>
      </c>
      <c r="F74" s="76">
        <v>927</v>
      </c>
      <c r="G74" s="77">
        <f t="shared" si="7"/>
        <v>-0.26865671641791045</v>
      </c>
      <c r="H74" s="78">
        <f t="shared" si="8"/>
        <v>-0.12793979303857006</v>
      </c>
      <c r="I74" s="79">
        <v>100</v>
      </c>
      <c r="J74" s="80">
        <v>759</v>
      </c>
      <c r="K74" s="77">
        <f t="shared" si="5"/>
        <v>2.0408163265306145E-2</v>
      </c>
      <c r="L74" s="78">
        <f t="shared" si="5"/>
        <v>-0.18122977346278313</v>
      </c>
      <c r="M74" s="79"/>
      <c r="N74" s="81"/>
      <c r="O74" s="77" t="str">
        <f t="shared" si="9"/>
        <v/>
      </c>
      <c r="P74" s="78" t="str">
        <f t="shared" si="10"/>
        <v/>
      </c>
    </row>
    <row r="75" spans="2:16" ht="18" customHeight="1" x14ac:dyDescent="0.25">
      <c r="B75" s="95" t="s">
        <v>70</v>
      </c>
      <c r="C75" s="75">
        <v>125</v>
      </c>
      <c r="D75" s="32">
        <v>880</v>
      </c>
      <c r="E75" s="75">
        <v>99</v>
      </c>
      <c r="F75" s="76">
        <v>805</v>
      </c>
      <c r="G75" s="77">
        <f t="shared" si="7"/>
        <v>-0.20799999999999996</v>
      </c>
      <c r="H75" s="78">
        <f t="shared" si="8"/>
        <v>-8.5227272727272707E-2</v>
      </c>
      <c r="I75" s="79">
        <v>151</v>
      </c>
      <c r="J75" s="80">
        <v>1326</v>
      </c>
      <c r="K75" s="77">
        <f t="shared" si="5"/>
        <v>0.5252525252525253</v>
      </c>
      <c r="L75" s="78">
        <f t="shared" si="5"/>
        <v>0.64720496894409929</v>
      </c>
      <c r="M75" s="79"/>
      <c r="N75" s="81"/>
      <c r="O75" s="77" t="str">
        <f t="shared" si="9"/>
        <v/>
      </c>
      <c r="P75" s="78" t="str">
        <f t="shared" si="10"/>
        <v/>
      </c>
    </row>
    <row r="76" spans="2:16" ht="18" customHeight="1" x14ac:dyDescent="0.25">
      <c r="B76" s="95" t="s">
        <v>71</v>
      </c>
      <c r="C76" s="75">
        <v>72</v>
      </c>
      <c r="D76" s="32">
        <v>640</v>
      </c>
      <c r="E76" s="75">
        <v>82</v>
      </c>
      <c r="F76" s="76">
        <v>741</v>
      </c>
      <c r="G76" s="77">
        <f t="shared" si="7"/>
        <v>0.13888888888888884</v>
      </c>
      <c r="H76" s="78">
        <f t="shared" si="8"/>
        <v>0.15781249999999991</v>
      </c>
      <c r="I76" s="79">
        <v>127</v>
      </c>
      <c r="J76" s="80">
        <v>1810</v>
      </c>
      <c r="K76" s="77">
        <f t="shared" si="5"/>
        <v>0.54878048780487809</v>
      </c>
      <c r="L76" s="78">
        <f t="shared" si="5"/>
        <v>1.4426450742240218</v>
      </c>
      <c r="M76" s="79"/>
      <c r="N76" s="81"/>
      <c r="O76" s="77" t="str">
        <f t="shared" si="9"/>
        <v/>
      </c>
      <c r="P76" s="78" t="str">
        <f t="shared" si="10"/>
        <v/>
      </c>
    </row>
    <row r="77" spans="2:16" ht="18" customHeight="1" x14ac:dyDescent="0.25">
      <c r="B77" s="95" t="s">
        <v>72</v>
      </c>
      <c r="C77" s="75">
        <v>132</v>
      </c>
      <c r="D77" s="32">
        <v>1636</v>
      </c>
      <c r="E77" s="75">
        <v>62</v>
      </c>
      <c r="F77" s="76">
        <v>633</v>
      </c>
      <c r="G77" s="77">
        <f t="shared" si="7"/>
        <v>-0.53030303030303028</v>
      </c>
      <c r="H77" s="78">
        <f t="shared" si="8"/>
        <v>-0.61308068459657705</v>
      </c>
      <c r="I77" s="79">
        <v>114</v>
      </c>
      <c r="J77" s="80">
        <v>1540</v>
      </c>
      <c r="K77" s="77">
        <f t="shared" si="5"/>
        <v>0.83870967741935476</v>
      </c>
      <c r="L77" s="78">
        <f t="shared" si="5"/>
        <v>1.4328593996840442</v>
      </c>
      <c r="M77" s="79"/>
      <c r="N77" s="81"/>
      <c r="O77" s="77" t="str">
        <f t="shared" si="9"/>
        <v/>
      </c>
      <c r="P77" s="78" t="str">
        <f t="shared" si="10"/>
        <v/>
      </c>
    </row>
    <row r="78" spans="2:16" ht="18" customHeight="1" x14ac:dyDescent="0.25">
      <c r="B78" s="95" t="s">
        <v>73</v>
      </c>
      <c r="C78" s="75">
        <v>69</v>
      </c>
      <c r="D78" s="32">
        <v>445</v>
      </c>
      <c r="E78" s="75">
        <v>101</v>
      </c>
      <c r="F78" s="76">
        <v>714</v>
      </c>
      <c r="G78" s="77">
        <f t="shared" si="7"/>
        <v>0.46376811594202905</v>
      </c>
      <c r="H78" s="78">
        <f t="shared" si="8"/>
        <v>0.60449438202247197</v>
      </c>
      <c r="I78" s="79">
        <v>77</v>
      </c>
      <c r="J78" s="80">
        <v>1256</v>
      </c>
      <c r="K78" s="77">
        <f t="shared" si="5"/>
        <v>-0.23762376237623761</v>
      </c>
      <c r="L78" s="78">
        <f t="shared" si="5"/>
        <v>0.7591036414565826</v>
      </c>
      <c r="M78" s="79"/>
      <c r="N78" s="81"/>
      <c r="O78" s="77" t="str">
        <f t="shared" si="9"/>
        <v/>
      </c>
      <c r="P78" s="78" t="str">
        <f t="shared" si="10"/>
        <v/>
      </c>
    </row>
    <row r="79" spans="2:16" ht="18" customHeight="1" x14ac:dyDescent="0.25">
      <c r="B79" s="95" t="s">
        <v>74</v>
      </c>
      <c r="C79" s="75">
        <v>131</v>
      </c>
      <c r="D79" s="32">
        <v>1626</v>
      </c>
      <c r="E79" s="75">
        <v>115</v>
      </c>
      <c r="F79" s="76">
        <v>1066</v>
      </c>
      <c r="G79" s="77">
        <f t="shared" si="7"/>
        <v>-0.12213740458015265</v>
      </c>
      <c r="H79" s="78">
        <f t="shared" si="8"/>
        <v>-0.34440344403444034</v>
      </c>
      <c r="I79" s="79">
        <v>101</v>
      </c>
      <c r="J79" s="80">
        <v>1117</v>
      </c>
      <c r="K79" s="77">
        <f t="shared" si="5"/>
        <v>-0.12173913043478257</v>
      </c>
      <c r="L79" s="78">
        <f t="shared" si="5"/>
        <v>4.7842401500937992E-2</v>
      </c>
      <c r="M79" s="79"/>
      <c r="N79" s="81"/>
      <c r="O79" s="77" t="str">
        <f t="shared" si="9"/>
        <v/>
      </c>
      <c r="P79" s="78" t="str">
        <f t="shared" si="10"/>
        <v/>
      </c>
    </row>
    <row r="80" spans="2:16" ht="18" customHeight="1" x14ac:dyDescent="0.25">
      <c r="B80" s="95" t="s">
        <v>75</v>
      </c>
      <c r="C80" s="75">
        <v>94</v>
      </c>
      <c r="D80" s="32">
        <v>1136</v>
      </c>
      <c r="E80" s="75">
        <v>116</v>
      </c>
      <c r="F80" s="76">
        <v>1034</v>
      </c>
      <c r="G80" s="77">
        <f t="shared" si="7"/>
        <v>0.23404255319148937</v>
      </c>
      <c r="H80" s="78">
        <f t="shared" si="8"/>
        <v>-8.9788732394366244E-2</v>
      </c>
      <c r="I80" s="79">
        <v>123</v>
      </c>
      <c r="J80" s="80">
        <v>1344</v>
      </c>
      <c r="K80" s="77">
        <f t="shared" si="5"/>
        <v>6.0344827586206851E-2</v>
      </c>
      <c r="L80" s="78">
        <f t="shared" si="5"/>
        <v>0.299806576402321</v>
      </c>
      <c r="M80" s="79"/>
      <c r="N80" s="81"/>
      <c r="O80" s="77" t="str">
        <f t="shared" si="9"/>
        <v/>
      </c>
      <c r="P80" s="78" t="str">
        <f t="shared" si="10"/>
        <v/>
      </c>
    </row>
    <row r="81" spans="2:16" ht="18" customHeight="1" thickBot="1" x14ac:dyDescent="0.3">
      <c r="B81" s="96" t="s">
        <v>76</v>
      </c>
      <c r="C81" s="82">
        <v>66</v>
      </c>
      <c r="D81" s="83">
        <v>473</v>
      </c>
      <c r="E81" s="82">
        <v>102</v>
      </c>
      <c r="F81" s="83">
        <v>1240</v>
      </c>
      <c r="G81" s="89">
        <f t="shared" si="7"/>
        <v>0.54545454545454541</v>
      </c>
      <c r="H81" s="158">
        <f t="shared" si="8"/>
        <v>1.6215644820295982</v>
      </c>
      <c r="I81" s="82">
        <v>105</v>
      </c>
      <c r="J81" s="83">
        <v>874</v>
      </c>
      <c r="K81" s="89">
        <f t="shared" si="5"/>
        <v>2.9411764705882248E-2</v>
      </c>
      <c r="L81" s="158">
        <f t="shared" si="5"/>
        <v>-0.29516129032258065</v>
      </c>
      <c r="M81" s="87"/>
      <c r="N81" s="88"/>
      <c r="O81" s="85" t="str">
        <f t="shared" si="9"/>
        <v/>
      </c>
      <c r="P81" s="86" t="str">
        <f t="shared" si="10"/>
        <v/>
      </c>
    </row>
    <row r="82" spans="2:16" ht="18" customHeight="1" thickBot="1" x14ac:dyDescent="0.3">
      <c r="B82" s="97" t="s">
        <v>133</v>
      </c>
      <c r="C82" s="90">
        <f>SUM(C70:C81)</f>
        <v>1325</v>
      </c>
      <c r="D82" s="90">
        <f>SUM(D70:D81)</f>
        <v>12971</v>
      </c>
      <c r="E82" s="90">
        <f>SUM(E70:E81)</f>
        <v>1118</v>
      </c>
      <c r="F82" s="90">
        <f>SUM(F70:F81)</f>
        <v>10648</v>
      </c>
      <c r="G82" s="54">
        <f t="shared" si="7"/>
        <v>-0.15622641509433965</v>
      </c>
      <c r="H82" s="93">
        <f t="shared" si="8"/>
        <v>-0.17909182021432424</v>
      </c>
      <c r="I82" s="90">
        <f>SUM(I70:I81)</f>
        <v>1349</v>
      </c>
      <c r="J82" s="90">
        <f>SUM(J70:J81)</f>
        <v>14054</v>
      </c>
      <c r="K82" s="54">
        <f t="shared" si="5"/>
        <v>0.206618962432916</v>
      </c>
      <c r="L82" s="93">
        <f t="shared" si="5"/>
        <v>0.31987227648384664</v>
      </c>
      <c r="M82" s="90">
        <f>SUM(M70:M81)</f>
        <v>440</v>
      </c>
      <c r="N82" s="90">
        <f>SUM(N70:N81)</f>
        <v>4396</v>
      </c>
      <c r="O82" s="54">
        <f>M82/SUMIF(M70:M81,"&lt;&gt;"&amp;"",I70:I81)-1</f>
        <v>-2.4390243902439046E-2</v>
      </c>
      <c r="P82" s="93">
        <f>N82/SUMIF(N70:N81,"&lt;&gt;"&amp;"",J70:J81)-1</f>
        <v>9.1360476663356449E-2</v>
      </c>
    </row>
    <row r="83" spans="2:16" ht="18" customHeight="1" x14ac:dyDescent="0.25">
      <c r="B83" s="270" t="s">
        <v>46</v>
      </c>
    </row>
    <row r="84" spans="2:16" ht="18" customHeight="1" x14ac:dyDescent="0.25">
      <c r="B84" s="271" t="s">
        <v>91</v>
      </c>
    </row>
    <row r="85" spans="2:16" ht="12.75" customHeight="1" x14ac:dyDescent="0.25"/>
    <row r="86" spans="2:16" ht="15" customHeight="1" x14ac:dyDescent="0.25"/>
    <row r="87" spans="2:16" ht="15" customHeight="1" x14ac:dyDescent="0.25"/>
    <row r="88" spans="2:16" ht="15" customHeight="1" x14ac:dyDescent="0.25"/>
    <row r="89" spans="2:16" ht="15" customHeight="1" x14ac:dyDescent="0.25"/>
    <row r="90" spans="2:16" ht="15" customHeight="1" x14ac:dyDescent="0.25"/>
    <row r="91" spans="2:16" ht="15" customHeight="1" x14ac:dyDescent="0.25"/>
    <row r="92" spans="2:16" ht="15" customHeight="1" x14ac:dyDescent="0.25"/>
    <row r="93" spans="2:16" ht="15" customHeight="1" x14ac:dyDescent="0.25"/>
    <row r="94" spans="2:16" ht="15" customHeight="1" x14ac:dyDescent="0.25"/>
    <row r="95" spans="2:16" ht="15" customHeight="1" x14ac:dyDescent="0.25"/>
    <row r="96" spans="2:1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</sheetData>
  <customSheetViews>
    <customSheetView guid="{29F239DC-BC5F-44E2-A25F-EB80EC96DB25}" showGridLines="0">
      <rowBreaks count="1" manualBreakCount="1">
        <brk id="61" min="1" max="31" man="1"/>
      </rowBreaks>
      <colBreaks count="1" manualBreakCount="1">
        <brk id="16" max="60" man="1"/>
      </colBreaks>
      <pageMargins left="0.47244094488188981" right="0.27" top="0.59" bottom="0.45" header="0.31496062992125984" footer="0.31496062992125984"/>
      <pageSetup paperSize="9" scale="76" fitToHeight="0" orientation="portrait" r:id="rId1"/>
    </customSheetView>
  </customSheetViews>
  <mergeCells count="12">
    <mergeCell ref="B4:P5"/>
    <mergeCell ref="B7:B8"/>
    <mergeCell ref="C7:D7"/>
    <mergeCell ref="E7:H7"/>
    <mergeCell ref="I7:L7"/>
    <mergeCell ref="M7:P7"/>
    <mergeCell ref="B65:P66"/>
    <mergeCell ref="B68:B69"/>
    <mergeCell ref="C68:D68"/>
    <mergeCell ref="E68:H68"/>
    <mergeCell ref="I68:L68"/>
    <mergeCell ref="M68:P68"/>
  </mergeCells>
  <conditionalFormatting sqref="L10 L12 L14 L16 L18 L20">
    <cfRule type="cellIs" dxfId="69" priority="40" operator="lessThan">
      <formula>0</formula>
    </cfRule>
  </conditionalFormatting>
  <conditionalFormatting sqref="L9 L11 L13 L15 L17 L19">
    <cfRule type="cellIs" dxfId="68" priority="39" operator="lessThan">
      <formula>0</formula>
    </cfRule>
  </conditionalFormatting>
  <conditionalFormatting sqref="P10:P19">
    <cfRule type="cellIs" dxfId="67" priority="38" operator="lessThan">
      <formula>0</formula>
    </cfRule>
  </conditionalFormatting>
  <conditionalFormatting sqref="L21">
    <cfRule type="cellIs" dxfId="66" priority="37" operator="lessThan">
      <formula>0</formula>
    </cfRule>
  </conditionalFormatting>
  <conditionalFormatting sqref="K9:K21">
    <cfRule type="cellIs" dxfId="65" priority="36" operator="lessThan">
      <formula>0</formula>
    </cfRule>
  </conditionalFormatting>
  <conditionalFormatting sqref="O10:O19">
    <cfRule type="cellIs" dxfId="64" priority="35" operator="lessThan">
      <formula>0</formula>
    </cfRule>
  </conditionalFormatting>
  <conditionalFormatting sqref="H9:H21">
    <cfRule type="cellIs" dxfId="63" priority="33" operator="lessThan">
      <formula>0</formula>
    </cfRule>
  </conditionalFormatting>
  <conditionalFormatting sqref="G9:G21">
    <cfRule type="cellIs" dxfId="62" priority="32" operator="lessThan">
      <formula>0</formula>
    </cfRule>
  </conditionalFormatting>
  <conditionalFormatting sqref="H70:H82">
    <cfRule type="cellIs" dxfId="61" priority="22" operator="lessThan">
      <formula>0</formula>
    </cfRule>
  </conditionalFormatting>
  <conditionalFormatting sqref="G70:G84">
    <cfRule type="cellIs" dxfId="60" priority="21" operator="lessThan">
      <formula>0</formula>
    </cfRule>
  </conditionalFormatting>
  <conditionalFormatting sqref="K70:K82">
    <cfRule type="cellIs" dxfId="59" priority="20" operator="lessThan">
      <formula>0</formula>
    </cfRule>
  </conditionalFormatting>
  <conditionalFormatting sqref="L70:L82">
    <cfRule type="cellIs" dxfId="58" priority="19" operator="lessThan">
      <formula>0</formula>
    </cfRule>
  </conditionalFormatting>
  <conditionalFormatting sqref="O71:O80">
    <cfRule type="cellIs" dxfId="57" priority="18" operator="lessThan">
      <formula>0</formula>
    </cfRule>
  </conditionalFormatting>
  <conditionalFormatting sqref="P71:P80">
    <cfRule type="cellIs" dxfId="56" priority="17" operator="lessThan">
      <formula>0</formula>
    </cfRule>
  </conditionalFormatting>
  <conditionalFormatting sqref="O82">
    <cfRule type="cellIs" dxfId="55" priority="16" operator="lessThan">
      <formula>0</formula>
    </cfRule>
  </conditionalFormatting>
  <conditionalFormatting sqref="P82">
    <cfRule type="cellIs" dxfId="54" priority="15" operator="lessThan">
      <formula>0</formula>
    </cfRule>
  </conditionalFormatting>
  <conditionalFormatting sqref="O9">
    <cfRule type="cellIs" dxfId="53" priority="14" operator="lessThan">
      <formula>0</formula>
    </cfRule>
  </conditionalFormatting>
  <conditionalFormatting sqref="P9">
    <cfRule type="cellIs" dxfId="52" priority="13" operator="lessThan">
      <formula>0</formula>
    </cfRule>
  </conditionalFormatting>
  <conditionalFormatting sqref="O70">
    <cfRule type="cellIs" dxfId="51" priority="12" operator="lessThan">
      <formula>0</formula>
    </cfRule>
  </conditionalFormatting>
  <conditionalFormatting sqref="P70">
    <cfRule type="cellIs" dxfId="50" priority="11" operator="lessThan">
      <formula>0</formula>
    </cfRule>
  </conditionalFormatting>
  <conditionalFormatting sqref="P21">
    <cfRule type="cellIs" dxfId="49" priority="6" operator="lessThan">
      <formula>0</formula>
    </cfRule>
  </conditionalFormatting>
  <conditionalFormatting sqref="O21">
    <cfRule type="cellIs" dxfId="48" priority="5" operator="lessThan">
      <formula>0</formula>
    </cfRule>
  </conditionalFormatting>
  <conditionalFormatting sqref="P20">
    <cfRule type="cellIs" dxfId="47" priority="4" operator="lessThan">
      <formula>0</formula>
    </cfRule>
  </conditionalFormatting>
  <conditionalFormatting sqref="O20">
    <cfRule type="cellIs" dxfId="46" priority="3" operator="lessThan">
      <formula>0</formula>
    </cfRule>
  </conditionalFormatting>
  <conditionalFormatting sqref="P81">
    <cfRule type="cellIs" dxfId="45" priority="2" operator="lessThan">
      <formula>0</formula>
    </cfRule>
  </conditionalFormatting>
  <conditionalFormatting sqref="O81">
    <cfRule type="cellIs" dxfId="44" priority="1" operator="lessThan">
      <formula>0</formula>
    </cfRule>
  </conditionalFormatting>
  <pageMargins left="0.47244094488188981" right="0.27" top="0.59" bottom="0.45" header="0.31496062992125984" footer="0.31496062992125984"/>
  <pageSetup paperSize="9" scale="76" fitToHeight="0" orientation="portrait" r:id="rId2"/>
  <rowBreaks count="1" manualBreakCount="1">
    <brk id="61" max="16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W88"/>
  <sheetViews>
    <sheetView showGridLines="0" zoomScaleNormal="100" workbookViewId="0"/>
  </sheetViews>
  <sheetFormatPr baseColWidth="10" defaultRowHeight="15" x14ac:dyDescent="0.25"/>
  <cols>
    <col min="1" max="1" width="3" customWidth="1"/>
    <col min="2" max="2" width="2.28515625" customWidth="1"/>
    <col min="3" max="3" width="12.85546875" customWidth="1"/>
    <col min="4" max="10" width="11.7109375" customWidth="1"/>
    <col min="11" max="11" width="2.42578125" customWidth="1"/>
    <col min="12" max="12" width="2.7109375" customWidth="1"/>
    <col min="13" max="13" width="2.85546875" customWidth="1"/>
    <col min="14" max="14" width="12.85546875" customWidth="1"/>
    <col min="15" max="20" width="11.7109375" customWidth="1"/>
    <col min="21" max="21" width="11.85546875" customWidth="1"/>
    <col min="22" max="22" width="2.5703125" customWidth="1"/>
  </cols>
  <sheetData>
    <row r="1" spans="2:23" ht="20.100000000000001" customHeight="1" x14ac:dyDescent="0.25"/>
    <row r="2" spans="2:23" ht="20.100000000000001" customHeight="1" x14ac:dyDescent="0.25">
      <c r="G2" s="36"/>
    </row>
    <row r="3" spans="2:23" ht="24" customHeight="1" x14ac:dyDescent="0.25"/>
    <row r="4" spans="2:23" ht="20.100000000000001" customHeight="1" x14ac:dyDescent="0.25">
      <c r="B4" s="447" t="s">
        <v>109</v>
      </c>
      <c r="C4" s="447"/>
      <c r="D4" s="447"/>
      <c r="E4" s="447"/>
      <c r="F4" s="447"/>
      <c r="G4" s="447"/>
      <c r="H4" s="447"/>
      <c r="I4" s="447"/>
      <c r="J4" s="447"/>
      <c r="K4" s="288"/>
      <c r="W4" s="66"/>
    </row>
    <row r="5" spans="2:23" ht="20.100000000000001" customHeight="1" x14ac:dyDescent="0.25">
      <c r="B5" s="447"/>
      <c r="C5" s="447"/>
      <c r="D5" s="447"/>
      <c r="E5" s="447"/>
      <c r="F5" s="447"/>
      <c r="G5" s="447"/>
      <c r="H5" s="447"/>
      <c r="I5" s="447"/>
      <c r="J5" s="447"/>
      <c r="K5" s="288"/>
      <c r="W5" s="66"/>
    </row>
    <row r="6" spans="2:23" ht="15" customHeight="1" thickBot="1" x14ac:dyDescent="0.3"/>
    <row r="7" spans="2:23" ht="20.100000000000001" customHeight="1" thickBot="1" x14ac:dyDescent="0.3">
      <c r="C7" s="59"/>
      <c r="D7" s="214" t="s">
        <v>33</v>
      </c>
      <c r="E7" s="448" t="s">
        <v>34</v>
      </c>
      <c r="F7" s="449"/>
      <c r="G7" s="448" t="s">
        <v>62</v>
      </c>
      <c r="H7" s="449"/>
      <c r="I7" s="448" t="s">
        <v>132</v>
      </c>
      <c r="J7" s="449"/>
    </row>
    <row r="8" spans="2:23" ht="28.5" customHeight="1" thickBot="1" x14ac:dyDescent="0.3">
      <c r="B8" s="59"/>
      <c r="C8" s="213"/>
      <c r="D8" s="272" t="s">
        <v>53</v>
      </c>
      <c r="E8" s="273" t="s">
        <v>53</v>
      </c>
      <c r="F8" s="274" t="s">
        <v>150</v>
      </c>
      <c r="G8" s="273" t="s">
        <v>53</v>
      </c>
      <c r="H8" s="274" t="s">
        <v>150</v>
      </c>
      <c r="I8" s="273" t="s">
        <v>53</v>
      </c>
      <c r="J8" s="274" t="s">
        <v>144</v>
      </c>
    </row>
    <row r="9" spans="2:23" ht="18" customHeight="1" x14ac:dyDescent="0.25">
      <c r="B9" s="59"/>
      <c r="C9" s="280" t="s">
        <v>0</v>
      </c>
      <c r="D9" s="294">
        <v>4</v>
      </c>
      <c r="E9" s="295">
        <v>4</v>
      </c>
      <c r="F9" s="345">
        <f>E9/D9-1</f>
        <v>0</v>
      </c>
      <c r="G9" s="295">
        <v>7</v>
      </c>
      <c r="H9" s="345">
        <f>G9/E9-1</f>
        <v>0.75</v>
      </c>
      <c r="I9" s="295">
        <v>3</v>
      </c>
      <c r="J9" s="345">
        <f>I9/G9-1</f>
        <v>-0.5714285714285714</v>
      </c>
    </row>
    <row r="10" spans="2:23" ht="18" customHeight="1" x14ac:dyDescent="0.25">
      <c r="C10" s="281" t="s">
        <v>1</v>
      </c>
      <c r="D10" s="296">
        <v>8</v>
      </c>
      <c r="E10" s="297">
        <v>2</v>
      </c>
      <c r="F10" s="346">
        <f t="shared" ref="F10:F21" si="0">E10/D10-1</f>
        <v>-0.75</v>
      </c>
      <c r="G10" s="297">
        <v>6</v>
      </c>
      <c r="H10" s="345">
        <f t="shared" ref="H10:H20" si="1">G10/E10-1</f>
        <v>2</v>
      </c>
      <c r="I10" s="297">
        <v>1</v>
      </c>
      <c r="J10" s="346">
        <f>IF(I10="","",I10/G10-1)</f>
        <v>-0.83333333333333337</v>
      </c>
    </row>
    <row r="11" spans="2:23" ht="18" customHeight="1" x14ac:dyDescent="0.25">
      <c r="C11" s="281" t="s">
        <v>2</v>
      </c>
      <c r="D11" s="296">
        <v>3</v>
      </c>
      <c r="E11" s="297">
        <v>5</v>
      </c>
      <c r="F11" s="346">
        <f t="shared" si="0"/>
        <v>0.66666666666666674</v>
      </c>
      <c r="G11" s="297">
        <v>3</v>
      </c>
      <c r="H11" s="345">
        <f t="shared" si="1"/>
        <v>-0.4</v>
      </c>
      <c r="I11" s="297">
        <v>7</v>
      </c>
      <c r="J11" s="346">
        <f t="shared" ref="J11:J20" si="2">IF(I11="","",I11/G11-1)</f>
        <v>1.3333333333333335</v>
      </c>
    </row>
    <row r="12" spans="2:23" ht="18" customHeight="1" x14ac:dyDescent="0.25">
      <c r="C12" s="281" t="s">
        <v>3</v>
      </c>
      <c r="D12" s="296">
        <v>3</v>
      </c>
      <c r="E12" s="297">
        <v>6</v>
      </c>
      <c r="F12" s="346">
        <f t="shared" si="0"/>
        <v>1</v>
      </c>
      <c r="G12" s="297">
        <v>5</v>
      </c>
      <c r="H12" s="345">
        <f t="shared" si="1"/>
        <v>-0.16666666666666663</v>
      </c>
      <c r="I12" s="297">
        <v>6</v>
      </c>
      <c r="J12" s="346">
        <f t="shared" si="2"/>
        <v>0.19999999999999996</v>
      </c>
    </row>
    <row r="13" spans="2:23" ht="18" customHeight="1" x14ac:dyDescent="0.25">
      <c r="C13" s="281" t="s">
        <v>4</v>
      </c>
      <c r="D13" s="296">
        <v>8</v>
      </c>
      <c r="E13" s="297">
        <v>3</v>
      </c>
      <c r="F13" s="346">
        <f t="shared" si="0"/>
        <v>-0.625</v>
      </c>
      <c r="G13" s="297">
        <v>4</v>
      </c>
      <c r="H13" s="345">
        <f t="shared" si="1"/>
        <v>0.33333333333333326</v>
      </c>
      <c r="I13" s="297"/>
      <c r="J13" s="346" t="str">
        <f t="shared" si="2"/>
        <v/>
      </c>
    </row>
    <row r="14" spans="2:23" ht="18" customHeight="1" x14ac:dyDescent="0.25">
      <c r="C14" s="281" t="s">
        <v>5</v>
      </c>
      <c r="D14" s="296">
        <v>7</v>
      </c>
      <c r="E14" s="297">
        <v>9</v>
      </c>
      <c r="F14" s="346">
        <f t="shared" si="0"/>
        <v>0.28571428571428581</v>
      </c>
      <c r="G14" s="297">
        <v>1</v>
      </c>
      <c r="H14" s="345">
        <f t="shared" si="1"/>
        <v>-0.88888888888888884</v>
      </c>
      <c r="I14" s="297"/>
      <c r="J14" s="346" t="str">
        <f t="shared" si="2"/>
        <v/>
      </c>
    </row>
    <row r="15" spans="2:23" ht="18" customHeight="1" x14ac:dyDescent="0.25">
      <c r="C15" s="281" t="s">
        <v>6</v>
      </c>
      <c r="D15" s="296">
        <v>6</v>
      </c>
      <c r="E15" s="297">
        <v>6</v>
      </c>
      <c r="F15" s="346">
        <f t="shared" si="0"/>
        <v>0</v>
      </c>
      <c r="G15" s="297">
        <v>4</v>
      </c>
      <c r="H15" s="345">
        <f t="shared" si="1"/>
        <v>-0.33333333333333337</v>
      </c>
      <c r="I15" s="297"/>
      <c r="J15" s="346" t="str">
        <f t="shared" si="2"/>
        <v/>
      </c>
    </row>
    <row r="16" spans="2:23" ht="18" customHeight="1" x14ac:dyDescent="0.25">
      <c r="C16" s="281" t="s">
        <v>7</v>
      </c>
      <c r="D16" s="296">
        <v>5</v>
      </c>
      <c r="E16" s="297">
        <v>8</v>
      </c>
      <c r="F16" s="346">
        <f t="shared" si="0"/>
        <v>0.60000000000000009</v>
      </c>
      <c r="G16" s="297">
        <v>2</v>
      </c>
      <c r="H16" s="345">
        <f t="shared" si="1"/>
        <v>-0.75</v>
      </c>
      <c r="I16" s="297"/>
      <c r="J16" s="346" t="str">
        <f t="shared" si="2"/>
        <v/>
      </c>
    </row>
    <row r="17" spans="2:10" ht="18" customHeight="1" x14ac:dyDescent="0.25">
      <c r="C17" s="281" t="s">
        <v>8</v>
      </c>
      <c r="D17" s="296">
        <v>9</v>
      </c>
      <c r="E17" s="297">
        <v>4</v>
      </c>
      <c r="F17" s="346">
        <f t="shared" si="0"/>
        <v>-0.55555555555555558</v>
      </c>
      <c r="G17" s="297">
        <v>2</v>
      </c>
      <c r="H17" s="345">
        <f t="shared" si="1"/>
        <v>-0.5</v>
      </c>
      <c r="I17" s="297"/>
      <c r="J17" s="346" t="str">
        <f t="shared" si="2"/>
        <v/>
      </c>
    </row>
    <row r="18" spans="2:10" ht="18" customHeight="1" x14ac:dyDescent="0.25">
      <c r="C18" s="281" t="s">
        <v>9</v>
      </c>
      <c r="D18" s="296">
        <v>4</v>
      </c>
      <c r="E18" s="297">
        <v>6</v>
      </c>
      <c r="F18" s="346">
        <f t="shared" si="0"/>
        <v>0.5</v>
      </c>
      <c r="G18" s="297">
        <v>3</v>
      </c>
      <c r="H18" s="345">
        <f t="shared" si="1"/>
        <v>-0.5</v>
      </c>
      <c r="I18" s="297"/>
      <c r="J18" s="346" t="str">
        <f t="shared" si="2"/>
        <v/>
      </c>
    </row>
    <row r="19" spans="2:10" ht="18" customHeight="1" x14ac:dyDescent="0.25">
      <c r="C19" s="281" t="s">
        <v>10</v>
      </c>
      <c r="D19" s="296">
        <v>9</v>
      </c>
      <c r="E19" s="297">
        <v>2</v>
      </c>
      <c r="F19" s="346">
        <f t="shared" si="0"/>
        <v>-0.77777777777777779</v>
      </c>
      <c r="G19" s="297">
        <v>7</v>
      </c>
      <c r="H19" s="345">
        <f t="shared" si="1"/>
        <v>2.5</v>
      </c>
      <c r="I19" s="297"/>
      <c r="J19" s="346" t="str">
        <f t="shared" si="2"/>
        <v/>
      </c>
    </row>
    <row r="20" spans="2:10" ht="18" customHeight="1" thickBot="1" x14ac:dyDescent="0.3">
      <c r="C20" s="282" t="s">
        <v>11</v>
      </c>
      <c r="D20" s="298">
        <v>8</v>
      </c>
      <c r="E20" s="299">
        <v>8</v>
      </c>
      <c r="F20" s="347">
        <f t="shared" si="0"/>
        <v>0</v>
      </c>
      <c r="G20" s="299">
        <v>8</v>
      </c>
      <c r="H20" s="345">
        <f t="shared" si="1"/>
        <v>0</v>
      </c>
      <c r="I20" s="299"/>
      <c r="J20" s="346" t="str">
        <f t="shared" si="2"/>
        <v/>
      </c>
    </row>
    <row r="21" spans="2:10" ht="18" customHeight="1" thickBot="1" x14ac:dyDescent="0.3">
      <c r="C21" s="283" t="s">
        <v>38</v>
      </c>
      <c r="D21" s="300">
        <f>SUM(D9:D20)</f>
        <v>74</v>
      </c>
      <c r="E21" s="301">
        <f>SUM(E9:E20)</f>
        <v>63</v>
      </c>
      <c r="F21" s="348">
        <f t="shared" si="0"/>
        <v>-0.14864864864864868</v>
      </c>
      <c r="G21" s="301">
        <f>SUM(G9:G20)</f>
        <v>52</v>
      </c>
      <c r="H21" s="348">
        <f>+G21/E21-1</f>
        <v>-0.17460317460317465</v>
      </c>
      <c r="I21" s="301">
        <f>SUM(I9:I20)</f>
        <v>17</v>
      </c>
      <c r="J21" s="123">
        <f>I21/SUMIF(I9:I20,"&lt;&gt;"&amp;"",G9:G20)-1</f>
        <v>-0.19047619047619047</v>
      </c>
    </row>
    <row r="22" spans="2:10" ht="18" customHeight="1" x14ac:dyDescent="0.25">
      <c r="C22" s="270" t="s">
        <v>46</v>
      </c>
    </row>
    <row r="23" spans="2:10" ht="18" customHeight="1" x14ac:dyDescent="0.25">
      <c r="C23" s="271" t="s">
        <v>91</v>
      </c>
    </row>
    <row r="24" spans="2:10" ht="12.75" customHeight="1" x14ac:dyDescent="0.25"/>
    <row r="25" spans="2:10" ht="15" customHeight="1" x14ac:dyDescent="0.25">
      <c r="E25" s="59"/>
      <c r="F25" s="59"/>
      <c r="G25" s="59"/>
      <c r="H25" s="59"/>
      <c r="I25" s="59"/>
      <c r="J25" s="59"/>
    </row>
    <row r="26" spans="2:10" ht="15" customHeight="1" x14ac:dyDescent="0.25">
      <c r="B26" s="60"/>
      <c r="E26" s="59"/>
      <c r="F26" s="59"/>
      <c r="G26" s="59"/>
      <c r="H26" s="59"/>
      <c r="I26" s="59"/>
      <c r="J26" s="59"/>
    </row>
    <row r="27" spans="2:10" ht="15" customHeight="1" x14ac:dyDescent="0.25">
      <c r="B27" s="59"/>
      <c r="C27" s="59"/>
      <c r="D27" s="59"/>
      <c r="E27" s="59"/>
      <c r="F27" s="59"/>
      <c r="G27" s="59"/>
      <c r="H27" s="59"/>
      <c r="I27" s="59"/>
      <c r="J27" s="59"/>
    </row>
    <row r="28" spans="2:10" ht="15" customHeight="1" x14ac:dyDescent="0.25">
      <c r="B28" s="59"/>
      <c r="C28" s="59"/>
      <c r="D28" s="59"/>
      <c r="E28" s="59"/>
      <c r="F28" s="59"/>
      <c r="G28" s="59"/>
      <c r="H28" s="59"/>
      <c r="I28" s="59"/>
      <c r="J28" s="59"/>
    </row>
    <row r="29" spans="2:10" ht="15" customHeight="1" x14ac:dyDescent="0.25">
      <c r="B29" s="59"/>
      <c r="C29" s="59"/>
      <c r="D29" s="59"/>
      <c r="E29" s="59"/>
      <c r="F29" s="59"/>
      <c r="G29" s="59"/>
      <c r="H29" s="59"/>
      <c r="I29" s="59"/>
      <c r="J29" s="59"/>
    </row>
    <row r="30" spans="2:10" ht="15" customHeight="1" x14ac:dyDescent="0.25">
      <c r="B30" s="59"/>
      <c r="C30" s="59"/>
      <c r="D30" s="59"/>
      <c r="E30" s="59"/>
      <c r="F30" s="59"/>
      <c r="G30" s="59"/>
      <c r="H30" s="59"/>
      <c r="I30" s="59"/>
      <c r="J30" s="59"/>
    </row>
    <row r="31" spans="2:10" ht="15" customHeight="1" x14ac:dyDescent="0.25">
      <c r="B31" s="59"/>
      <c r="C31" s="59"/>
      <c r="D31" s="59"/>
      <c r="E31" s="59"/>
      <c r="F31" s="59"/>
      <c r="G31" s="59"/>
      <c r="H31" s="59"/>
      <c r="I31" s="59"/>
      <c r="J31" s="59"/>
    </row>
    <row r="32" spans="2:10" ht="15" customHeight="1" x14ac:dyDescent="0.25">
      <c r="B32" s="59"/>
      <c r="C32" s="59"/>
      <c r="D32" s="59"/>
      <c r="E32" s="59"/>
      <c r="F32" s="59"/>
      <c r="G32" s="59"/>
      <c r="H32" s="59"/>
      <c r="I32" s="59"/>
      <c r="J32" s="59"/>
    </row>
    <row r="33" spans="1:11" ht="15" customHeight="1" x14ac:dyDescent="0.25">
      <c r="B33" s="59"/>
      <c r="C33" s="59"/>
      <c r="D33" s="59"/>
      <c r="E33" s="59"/>
      <c r="F33" s="59"/>
      <c r="G33" s="59"/>
      <c r="H33" s="59"/>
      <c r="I33" s="59"/>
      <c r="J33" s="59"/>
    </row>
    <row r="34" spans="1:11" ht="15" customHeight="1" x14ac:dyDescent="0.25">
      <c r="B34" s="59"/>
      <c r="C34" s="59"/>
      <c r="D34" s="59"/>
      <c r="E34" s="59"/>
      <c r="F34" s="59"/>
      <c r="G34" s="59"/>
      <c r="H34" s="59"/>
      <c r="I34" s="59"/>
      <c r="J34" s="59"/>
    </row>
    <row r="35" spans="1:11" ht="15" customHeight="1" x14ac:dyDescent="0.25">
      <c r="B35" s="59"/>
      <c r="C35" s="59"/>
      <c r="D35" s="59"/>
      <c r="E35" s="59"/>
      <c r="F35" s="59"/>
      <c r="G35" s="59"/>
      <c r="H35" s="59"/>
      <c r="I35" s="59"/>
      <c r="J35" s="59"/>
    </row>
    <row r="36" spans="1:11" ht="15" customHeight="1" x14ac:dyDescent="0.25">
      <c r="B36" s="59"/>
      <c r="C36" s="59"/>
      <c r="D36" s="59"/>
      <c r="E36" s="59"/>
      <c r="F36" s="59"/>
      <c r="G36" s="59"/>
      <c r="H36" s="59"/>
      <c r="I36" s="59"/>
      <c r="J36" s="59"/>
    </row>
    <row r="37" spans="1:11" ht="15" customHeight="1" x14ac:dyDescent="0.25">
      <c r="B37" s="59"/>
      <c r="C37" s="59"/>
      <c r="D37" s="59"/>
      <c r="E37" s="59"/>
      <c r="F37" s="59"/>
      <c r="G37" s="59"/>
      <c r="H37" s="59"/>
      <c r="I37" s="59"/>
      <c r="J37" s="59"/>
    </row>
    <row r="38" spans="1:11" ht="15" customHeight="1" x14ac:dyDescent="0.25">
      <c r="B38" s="59"/>
      <c r="C38" s="59"/>
      <c r="D38" s="59"/>
      <c r="E38" s="59"/>
      <c r="F38" s="59"/>
      <c r="G38" s="59"/>
      <c r="H38" s="59"/>
      <c r="I38" s="59"/>
      <c r="J38" s="59"/>
    </row>
    <row r="39" spans="1:11" ht="15" customHeight="1" x14ac:dyDescent="0.25">
      <c r="B39" s="59"/>
      <c r="C39" s="59"/>
      <c r="D39" s="59"/>
      <c r="E39" s="59"/>
      <c r="F39" s="59"/>
      <c r="G39" s="59"/>
      <c r="H39" s="59"/>
      <c r="I39" s="59"/>
      <c r="J39" s="59"/>
    </row>
    <row r="40" spans="1:11" ht="15" customHeight="1" x14ac:dyDescent="0.25">
      <c r="B40" s="59"/>
      <c r="C40" s="59"/>
      <c r="D40" s="59"/>
      <c r="E40" s="59"/>
      <c r="F40" s="59"/>
      <c r="G40" s="59"/>
      <c r="H40" s="59"/>
      <c r="I40" s="59"/>
      <c r="J40" s="59"/>
    </row>
    <row r="41" spans="1:11" ht="15" customHeight="1" x14ac:dyDescent="0.25">
      <c r="B41" s="59"/>
      <c r="C41" s="59"/>
      <c r="D41" s="59"/>
      <c r="E41" s="59"/>
      <c r="F41" s="59"/>
      <c r="G41" s="59"/>
      <c r="H41" s="59"/>
      <c r="I41" s="59"/>
      <c r="J41" s="59"/>
    </row>
    <row r="42" spans="1:11" ht="15" customHeight="1" x14ac:dyDescent="0.25">
      <c r="B42" s="59"/>
      <c r="C42" s="59"/>
      <c r="D42" s="59"/>
      <c r="E42" s="59"/>
      <c r="F42" s="59"/>
      <c r="G42" s="59"/>
      <c r="H42" s="59"/>
      <c r="I42" s="59"/>
      <c r="J42" s="59"/>
    </row>
    <row r="43" spans="1:11" ht="15" customHeight="1" x14ac:dyDescent="0.25">
      <c r="B43" s="59"/>
      <c r="C43" s="59"/>
      <c r="D43" s="59"/>
      <c r="E43" s="59"/>
      <c r="F43" s="59"/>
      <c r="G43" s="59"/>
      <c r="H43" s="59"/>
      <c r="I43" s="59"/>
      <c r="J43" s="59"/>
    </row>
    <row r="44" spans="1:11" ht="15" customHeight="1" x14ac:dyDescent="0.25"/>
    <row r="45" spans="1:11" ht="20.100000000000001" customHeight="1" x14ac:dyDescent="0.25"/>
    <row r="46" spans="1:11" ht="20.100000000000001" customHeight="1" x14ac:dyDescent="0.25"/>
    <row r="47" spans="1:11" ht="24" customHeight="1" x14ac:dyDescent="0.25"/>
    <row r="48" spans="1:11" ht="24" customHeight="1" x14ac:dyDescent="0.25">
      <c r="A48" s="66"/>
      <c r="B48" s="447" t="s">
        <v>153</v>
      </c>
      <c r="C48" s="447"/>
      <c r="D48" s="447"/>
      <c r="E48" s="447"/>
      <c r="F48" s="447"/>
      <c r="G48" s="447"/>
      <c r="H48" s="447"/>
      <c r="I48" s="447"/>
      <c r="J48" s="447"/>
      <c r="K48" s="288"/>
    </row>
    <row r="49" spans="1:11" ht="20.100000000000001" customHeight="1" x14ac:dyDescent="0.25">
      <c r="A49" s="66"/>
      <c r="B49" s="447"/>
      <c r="C49" s="447"/>
      <c r="D49" s="447"/>
      <c r="E49" s="447"/>
      <c r="F49" s="447"/>
      <c r="G49" s="447"/>
      <c r="H49" s="447"/>
      <c r="I49" s="447"/>
      <c r="J49" s="447"/>
      <c r="K49" s="288"/>
    </row>
    <row r="50" spans="1:11" ht="15" customHeight="1" thickBot="1" x14ac:dyDescent="0.3"/>
    <row r="51" spans="1:11" ht="20.100000000000001" customHeight="1" thickBot="1" x14ac:dyDescent="0.3">
      <c r="C51" s="59"/>
      <c r="D51" s="215" t="s">
        <v>33</v>
      </c>
      <c r="E51" s="450" t="s">
        <v>34</v>
      </c>
      <c r="F51" s="450"/>
      <c r="G51" s="445" t="s">
        <v>62</v>
      </c>
      <c r="H51" s="446"/>
      <c r="I51" s="445" t="s">
        <v>132</v>
      </c>
      <c r="J51" s="446"/>
    </row>
    <row r="52" spans="1:11" ht="28.5" customHeight="1" thickBot="1" x14ac:dyDescent="0.3">
      <c r="B52" s="59"/>
      <c r="C52" s="213"/>
      <c r="D52" s="275" t="s">
        <v>89</v>
      </c>
      <c r="E52" s="276" t="s">
        <v>89</v>
      </c>
      <c r="F52" s="277" t="s">
        <v>150</v>
      </c>
      <c r="G52" s="278" t="s">
        <v>89</v>
      </c>
      <c r="H52" s="279" t="s">
        <v>150</v>
      </c>
      <c r="I52" s="278" t="s">
        <v>89</v>
      </c>
      <c r="J52" s="279" t="s">
        <v>144</v>
      </c>
      <c r="K52" s="289"/>
    </row>
    <row r="53" spans="1:11" ht="18" customHeight="1" x14ac:dyDescent="0.25">
      <c r="B53" s="59"/>
      <c r="C53" s="284" t="s">
        <v>0</v>
      </c>
      <c r="D53" s="305">
        <v>4</v>
      </c>
      <c r="E53" s="306">
        <v>4</v>
      </c>
      <c r="F53" s="349">
        <f>E53/D53-1</f>
        <v>0</v>
      </c>
      <c r="G53" s="309">
        <v>2</v>
      </c>
      <c r="H53" s="352">
        <f>G53/E53-1</f>
        <v>-0.5</v>
      </c>
      <c r="I53" s="309">
        <v>5</v>
      </c>
      <c r="J53" s="352">
        <f>I53/G53-1</f>
        <v>1.5</v>
      </c>
    </row>
    <row r="54" spans="1:11" ht="18" customHeight="1" x14ac:dyDescent="0.25">
      <c r="C54" s="285" t="s">
        <v>1</v>
      </c>
      <c r="D54" s="296">
        <v>8</v>
      </c>
      <c r="E54" s="307">
        <v>16</v>
      </c>
      <c r="F54" s="350">
        <f t="shared" ref="F54:F65" si="3">E54/D54-1</f>
        <v>1</v>
      </c>
      <c r="G54" s="297">
        <v>3</v>
      </c>
      <c r="H54" s="346">
        <f t="shared" ref="H54:H65" si="4">G54/E54-1</f>
        <v>-0.8125</v>
      </c>
      <c r="I54" s="297">
        <v>5</v>
      </c>
      <c r="J54" s="346">
        <f t="shared" ref="J54:J64" si="5">IF(I54="","",I54/G54-1)</f>
        <v>0.66666666666666674</v>
      </c>
    </row>
    <row r="55" spans="1:11" ht="18" customHeight="1" x14ac:dyDescent="0.25">
      <c r="C55" s="285" t="s">
        <v>2</v>
      </c>
      <c r="D55" s="296">
        <v>6</v>
      </c>
      <c r="E55" s="307">
        <v>6</v>
      </c>
      <c r="F55" s="350">
        <f t="shared" si="3"/>
        <v>0</v>
      </c>
      <c r="G55" s="297">
        <v>2</v>
      </c>
      <c r="H55" s="346">
        <f t="shared" si="4"/>
        <v>-0.66666666666666674</v>
      </c>
      <c r="I55" s="297">
        <v>3</v>
      </c>
      <c r="J55" s="346">
        <f t="shared" si="5"/>
        <v>0.5</v>
      </c>
    </row>
    <row r="56" spans="1:11" ht="18" customHeight="1" x14ac:dyDescent="0.25">
      <c r="C56" s="285" t="s">
        <v>3</v>
      </c>
      <c r="D56" s="296">
        <v>6</v>
      </c>
      <c r="E56" s="307">
        <v>7</v>
      </c>
      <c r="F56" s="350">
        <f t="shared" si="3"/>
        <v>0.16666666666666674</v>
      </c>
      <c r="G56" s="297">
        <v>7</v>
      </c>
      <c r="H56" s="346">
        <f t="shared" si="4"/>
        <v>0</v>
      </c>
      <c r="I56" s="297">
        <v>4</v>
      </c>
      <c r="J56" s="346">
        <f t="shared" si="5"/>
        <v>-0.4285714285714286</v>
      </c>
    </row>
    <row r="57" spans="1:11" ht="18" customHeight="1" x14ac:dyDescent="0.25">
      <c r="C57" s="285" t="s">
        <v>4</v>
      </c>
      <c r="D57" s="296">
        <v>5</v>
      </c>
      <c r="E57" s="307">
        <v>4</v>
      </c>
      <c r="F57" s="350">
        <f t="shared" si="3"/>
        <v>-0.19999999999999996</v>
      </c>
      <c r="G57" s="297">
        <v>11</v>
      </c>
      <c r="H57" s="346">
        <f t="shared" si="4"/>
        <v>1.75</v>
      </c>
      <c r="I57" s="297"/>
      <c r="J57" s="346" t="str">
        <f t="shared" si="5"/>
        <v/>
      </c>
    </row>
    <row r="58" spans="1:11" ht="18" customHeight="1" x14ac:dyDescent="0.25">
      <c r="C58" s="285" t="s">
        <v>5</v>
      </c>
      <c r="D58" s="296">
        <v>4</v>
      </c>
      <c r="E58" s="307">
        <v>3</v>
      </c>
      <c r="F58" s="350">
        <f t="shared" si="3"/>
        <v>-0.25</v>
      </c>
      <c r="G58" s="297">
        <v>4</v>
      </c>
      <c r="H58" s="346">
        <f t="shared" si="4"/>
        <v>0.33333333333333326</v>
      </c>
      <c r="I58" s="297"/>
      <c r="J58" s="346" t="str">
        <f t="shared" si="5"/>
        <v/>
      </c>
    </row>
    <row r="59" spans="1:11" ht="18" customHeight="1" x14ac:dyDescent="0.25">
      <c r="C59" s="285" t="s">
        <v>6</v>
      </c>
      <c r="D59" s="296">
        <v>5</v>
      </c>
      <c r="E59" s="307">
        <v>6</v>
      </c>
      <c r="F59" s="350">
        <f t="shared" si="3"/>
        <v>0.19999999999999996</v>
      </c>
      <c r="G59" s="297">
        <v>4</v>
      </c>
      <c r="H59" s="346">
        <f t="shared" si="4"/>
        <v>-0.33333333333333337</v>
      </c>
      <c r="I59" s="297"/>
      <c r="J59" s="346" t="str">
        <f t="shared" si="5"/>
        <v/>
      </c>
    </row>
    <row r="60" spans="1:11" ht="18" customHeight="1" x14ac:dyDescent="0.25">
      <c r="C60" s="285" t="s">
        <v>7</v>
      </c>
      <c r="D60" s="296">
        <v>5</v>
      </c>
      <c r="E60" s="307">
        <v>0</v>
      </c>
      <c r="F60" s="350">
        <f t="shared" si="3"/>
        <v>-1</v>
      </c>
      <c r="G60" s="297">
        <v>8</v>
      </c>
      <c r="H60" s="346">
        <v>1</v>
      </c>
      <c r="I60" s="297"/>
      <c r="J60" s="346" t="str">
        <f t="shared" si="5"/>
        <v/>
      </c>
    </row>
    <row r="61" spans="1:11" ht="18" customHeight="1" x14ac:dyDescent="0.25">
      <c r="C61" s="285" t="s">
        <v>8</v>
      </c>
      <c r="D61" s="296">
        <v>5</v>
      </c>
      <c r="E61" s="307">
        <v>2</v>
      </c>
      <c r="F61" s="350">
        <f t="shared" si="3"/>
        <v>-0.6</v>
      </c>
      <c r="G61" s="297">
        <v>3</v>
      </c>
      <c r="H61" s="346">
        <f t="shared" si="4"/>
        <v>0.5</v>
      </c>
      <c r="I61" s="297"/>
      <c r="J61" s="346" t="str">
        <f t="shared" si="5"/>
        <v/>
      </c>
    </row>
    <row r="62" spans="1:11" ht="18" customHeight="1" x14ac:dyDescent="0.25">
      <c r="C62" s="285" t="s">
        <v>9</v>
      </c>
      <c r="D62" s="296">
        <v>1</v>
      </c>
      <c r="E62" s="307">
        <v>5</v>
      </c>
      <c r="F62" s="350">
        <f t="shared" si="3"/>
        <v>4</v>
      </c>
      <c r="G62" s="297">
        <v>5</v>
      </c>
      <c r="H62" s="346">
        <f t="shared" si="4"/>
        <v>0</v>
      </c>
      <c r="I62" s="297"/>
      <c r="J62" s="346" t="str">
        <f t="shared" si="5"/>
        <v/>
      </c>
    </row>
    <row r="63" spans="1:11" ht="18" customHeight="1" x14ac:dyDescent="0.25">
      <c r="C63" s="285" t="s">
        <v>10</v>
      </c>
      <c r="D63" s="296">
        <v>6</v>
      </c>
      <c r="E63" s="307">
        <v>5</v>
      </c>
      <c r="F63" s="350">
        <f t="shared" si="3"/>
        <v>-0.16666666666666663</v>
      </c>
      <c r="G63" s="297">
        <v>6</v>
      </c>
      <c r="H63" s="346">
        <f t="shared" si="4"/>
        <v>0.19999999999999996</v>
      </c>
      <c r="I63" s="297"/>
      <c r="J63" s="346" t="str">
        <f t="shared" si="5"/>
        <v/>
      </c>
    </row>
    <row r="64" spans="1:11" ht="18" customHeight="1" thickBot="1" x14ac:dyDescent="0.3">
      <c r="C64" s="286" t="s">
        <v>11</v>
      </c>
      <c r="D64" s="298">
        <v>2</v>
      </c>
      <c r="E64" s="308">
        <v>1</v>
      </c>
      <c r="F64" s="351">
        <f t="shared" si="3"/>
        <v>-0.5</v>
      </c>
      <c r="G64" s="299">
        <v>7</v>
      </c>
      <c r="H64" s="347">
        <f t="shared" si="4"/>
        <v>6</v>
      </c>
      <c r="I64" s="299"/>
      <c r="J64" s="347" t="str">
        <f t="shared" si="5"/>
        <v/>
      </c>
    </row>
    <row r="65" spans="3:10" ht="18" customHeight="1" thickBot="1" x14ac:dyDescent="0.3">
      <c r="C65" s="287" t="s">
        <v>38</v>
      </c>
      <c r="D65" s="300">
        <f>SUM(D53:D64)</f>
        <v>57</v>
      </c>
      <c r="E65" s="300">
        <f>SUM(E53:E64)</f>
        <v>59</v>
      </c>
      <c r="F65" s="348">
        <f t="shared" si="3"/>
        <v>3.5087719298245723E-2</v>
      </c>
      <c r="G65" s="300">
        <f>SUM(G53:G64)</f>
        <v>62</v>
      </c>
      <c r="H65" s="348">
        <f t="shared" si="4"/>
        <v>5.0847457627118731E-2</v>
      </c>
      <c r="I65" s="300">
        <f>SUM(I53:I64)</f>
        <v>17</v>
      </c>
      <c r="J65" s="123">
        <f>I65/SUMIF(I53:I64,"&lt;&gt;"&amp;"",G53:G64)-1</f>
        <v>0.21428571428571419</v>
      </c>
    </row>
    <row r="66" spans="3:10" ht="18" customHeight="1" x14ac:dyDescent="0.25">
      <c r="C66" s="270" t="s">
        <v>46</v>
      </c>
    </row>
    <row r="67" spans="3:10" ht="18" customHeight="1" x14ac:dyDescent="0.25">
      <c r="C67" s="271" t="s">
        <v>91</v>
      </c>
    </row>
    <row r="68" spans="3:10" ht="12.75" customHeight="1" x14ac:dyDescent="0.25"/>
    <row r="69" spans="3:10" ht="15" customHeight="1" x14ac:dyDescent="0.25"/>
    <row r="70" spans="3:10" ht="15" customHeight="1" x14ac:dyDescent="0.25"/>
    <row r="71" spans="3:10" ht="15" customHeight="1" x14ac:dyDescent="0.25"/>
    <row r="72" spans="3:10" ht="15" customHeight="1" x14ac:dyDescent="0.25"/>
    <row r="73" spans="3:10" ht="15" customHeight="1" x14ac:dyDescent="0.25"/>
    <row r="74" spans="3:10" ht="15" customHeight="1" x14ac:dyDescent="0.25"/>
    <row r="75" spans="3:10" ht="15" customHeight="1" x14ac:dyDescent="0.25"/>
    <row r="76" spans="3:10" ht="15" customHeight="1" x14ac:dyDescent="0.25"/>
    <row r="77" spans="3:10" ht="15" customHeight="1" x14ac:dyDescent="0.25"/>
    <row r="78" spans="3:10" ht="15" customHeight="1" x14ac:dyDescent="0.25"/>
    <row r="79" spans="3:10" ht="15" customHeight="1" x14ac:dyDescent="0.25"/>
    <row r="80" spans="3:1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customSheetViews>
    <customSheetView guid="{29F239DC-BC5F-44E2-A25F-EB80EC96DB25}" showGridLines="0">
      <colBreaks count="1" manualBreakCount="1">
        <brk id="11" max="43" man="1"/>
      </colBreaks>
      <pageMargins left="0.59055118110236227" right="0.39370078740157483" top="0.78740157480314965" bottom="0.74803149606299213" header="0.31496062992125984" footer="0.31496062992125984"/>
      <pageSetup paperSize="9" scale="90" fitToHeight="0" orientation="portrait" r:id="rId1"/>
    </customSheetView>
  </customSheetViews>
  <mergeCells count="8">
    <mergeCell ref="I51:J51"/>
    <mergeCell ref="B4:J5"/>
    <mergeCell ref="B48:J49"/>
    <mergeCell ref="E7:F7"/>
    <mergeCell ref="G7:H7"/>
    <mergeCell ref="I7:J7"/>
    <mergeCell ref="E51:F51"/>
    <mergeCell ref="G51:H51"/>
  </mergeCells>
  <conditionalFormatting sqref="F9:F21">
    <cfRule type="cellIs" dxfId="43" priority="18" operator="lessThan">
      <formula>0</formula>
    </cfRule>
  </conditionalFormatting>
  <conditionalFormatting sqref="H9:H21">
    <cfRule type="cellIs" dxfId="42" priority="17" operator="lessThan">
      <formula>0</formula>
    </cfRule>
  </conditionalFormatting>
  <conditionalFormatting sqref="J10:J20">
    <cfRule type="cellIs" dxfId="41" priority="16" operator="lessThan">
      <formula>0</formula>
    </cfRule>
  </conditionalFormatting>
  <conditionalFormatting sqref="F53:F65">
    <cfRule type="cellIs" dxfId="40" priority="12" operator="lessThan">
      <formula>0</formula>
    </cfRule>
  </conditionalFormatting>
  <conditionalFormatting sqref="H53:H65">
    <cfRule type="cellIs" dxfId="39" priority="9" operator="lessThan">
      <formula>0</formula>
    </cfRule>
  </conditionalFormatting>
  <conditionalFormatting sqref="J54:J64">
    <cfRule type="cellIs" dxfId="38" priority="8" operator="lessThan">
      <formula>0</formula>
    </cfRule>
  </conditionalFormatting>
  <conditionalFormatting sqref="J9">
    <cfRule type="cellIs" dxfId="37" priority="6" operator="lessThan">
      <formula>0</formula>
    </cfRule>
  </conditionalFormatting>
  <conditionalFormatting sqref="J53">
    <cfRule type="cellIs" dxfId="36" priority="5" operator="lessThan">
      <formula>0</formula>
    </cfRule>
  </conditionalFormatting>
  <conditionalFormatting sqref="J21">
    <cfRule type="cellIs" dxfId="35" priority="2" operator="lessThan">
      <formula>0</formula>
    </cfRule>
  </conditionalFormatting>
  <conditionalFormatting sqref="J65">
    <cfRule type="cellIs" dxfId="34" priority="1" operator="lessThan">
      <formula>0</formula>
    </cfRule>
  </conditionalFormatting>
  <pageMargins left="0.59055118110236227" right="0.39370078740157483" top="0.78740157480314965" bottom="0.74803149606299213" header="0.31496062992125984" footer="0.31496062992125984"/>
  <pageSetup paperSize="9" scale="90" fitToHeight="0" orientation="portrait" r:id="rId2"/>
  <rowBreaks count="1" manualBreakCount="1">
    <brk id="44" max="10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23"/>
  <sheetViews>
    <sheetView showGridLines="0" zoomScaleNormal="100" workbookViewId="0"/>
  </sheetViews>
  <sheetFormatPr baseColWidth="10" defaultRowHeight="15" x14ac:dyDescent="0.25"/>
  <cols>
    <col min="1" max="1" width="3.28515625" customWidth="1"/>
    <col min="2" max="2" width="13.42578125" customWidth="1"/>
    <col min="3" max="3" width="13.28515625" customWidth="1"/>
    <col min="4" max="4" width="11.5703125" customWidth="1"/>
    <col min="5" max="5" width="12.140625" customWidth="1"/>
    <col min="6" max="6" width="11.5703125" customWidth="1"/>
    <col min="7" max="7" width="12.42578125" customWidth="1"/>
    <col min="8" max="8" width="11.5703125" customWidth="1"/>
    <col min="9" max="9" width="12.5703125" customWidth="1"/>
    <col min="10" max="10" width="3" customWidth="1"/>
    <col min="11" max="14" width="7.7109375" customWidth="1"/>
  </cols>
  <sheetData>
    <row r="1" spans="1:10" ht="20.100000000000001" customHeight="1" x14ac:dyDescent="0.25"/>
    <row r="2" spans="1:10" ht="20.100000000000001" customHeight="1" x14ac:dyDescent="0.25">
      <c r="F2" s="36"/>
    </row>
    <row r="3" spans="1:10" ht="20.100000000000001" customHeight="1" x14ac:dyDescent="0.25"/>
    <row r="4" spans="1:10" ht="20.100000000000001" customHeight="1" x14ac:dyDescent="0.25">
      <c r="A4" s="66"/>
      <c r="B4" s="453" t="s">
        <v>154</v>
      </c>
      <c r="C4" s="453"/>
      <c r="D4" s="453"/>
      <c r="E4" s="453"/>
      <c r="F4" s="453"/>
      <c r="G4" s="453"/>
      <c r="H4" s="453"/>
      <c r="I4" s="453"/>
      <c r="J4" s="310"/>
    </row>
    <row r="5" spans="1:10" ht="28.5" customHeight="1" x14ac:dyDescent="0.25">
      <c r="A5" s="310"/>
      <c r="B5" s="453"/>
      <c r="C5" s="453"/>
      <c r="D5" s="453"/>
      <c r="E5" s="453"/>
      <c r="F5" s="453"/>
      <c r="G5" s="453"/>
      <c r="H5" s="453"/>
      <c r="I5" s="453"/>
      <c r="J5" s="310"/>
    </row>
    <row r="6" spans="1:10" ht="20.100000000000001" customHeight="1" thickBot="1" x14ac:dyDescent="0.3"/>
    <row r="7" spans="1:10" ht="24.75" customHeight="1" thickBot="1" x14ac:dyDescent="0.3">
      <c r="B7" s="55"/>
      <c r="C7" s="217" t="s">
        <v>33</v>
      </c>
      <c r="D7" s="451">
        <v>2022</v>
      </c>
      <c r="E7" s="452"/>
      <c r="F7" s="451">
        <v>2023</v>
      </c>
      <c r="G7" s="452"/>
      <c r="H7" s="451" t="s">
        <v>132</v>
      </c>
      <c r="I7" s="452"/>
    </row>
    <row r="8" spans="1:10" ht="22.5" customHeight="1" thickBot="1" x14ac:dyDescent="0.3">
      <c r="B8" s="216"/>
      <c r="C8" s="292" t="s">
        <v>54</v>
      </c>
      <c r="D8" s="293" t="s">
        <v>54</v>
      </c>
      <c r="E8" s="274" t="s">
        <v>150</v>
      </c>
      <c r="F8" s="293" t="s">
        <v>54</v>
      </c>
      <c r="G8" s="274" t="s">
        <v>150</v>
      </c>
      <c r="H8" s="293" t="s">
        <v>54</v>
      </c>
      <c r="I8" s="274" t="s">
        <v>144</v>
      </c>
    </row>
    <row r="9" spans="1:10" ht="20.25" customHeight="1" x14ac:dyDescent="0.25">
      <c r="B9" s="280" t="s">
        <v>0</v>
      </c>
      <c r="C9" s="294">
        <v>21</v>
      </c>
      <c r="D9" s="295">
        <v>17</v>
      </c>
      <c r="E9" s="121">
        <f>D9/C9-1</f>
        <v>-0.19047619047619047</v>
      </c>
      <c r="F9" s="295">
        <v>19</v>
      </c>
      <c r="G9" s="121">
        <f>F9/D9-1</f>
        <v>0.11764705882352944</v>
      </c>
      <c r="H9" s="295">
        <v>29</v>
      </c>
      <c r="I9" s="121">
        <f>H9/F9-1</f>
        <v>0.52631578947368429</v>
      </c>
    </row>
    <row r="10" spans="1:10" ht="20.25" customHeight="1" x14ac:dyDescent="0.25">
      <c r="B10" s="281" t="s">
        <v>1</v>
      </c>
      <c r="C10" s="296">
        <v>36</v>
      </c>
      <c r="D10" s="297">
        <v>30</v>
      </c>
      <c r="E10" s="149">
        <f t="shared" ref="E10:E21" si="0">D10/C10-1</f>
        <v>-0.16666666666666663</v>
      </c>
      <c r="F10" s="297">
        <v>24</v>
      </c>
      <c r="G10" s="149">
        <f t="shared" ref="G10:G21" si="1">F10/D10-1</f>
        <v>-0.19999999999999996</v>
      </c>
      <c r="H10" s="297">
        <v>39</v>
      </c>
      <c r="I10" s="149">
        <f t="shared" ref="I10:I18" si="2">IF(H10="","",H10/F10-1)</f>
        <v>0.625</v>
      </c>
    </row>
    <row r="11" spans="1:10" ht="20.25" customHeight="1" x14ac:dyDescent="0.25">
      <c r="B11" s="281" t="s">
        <v>2</v>
      </c>
      <c r="C11" s="296">
        <v>26</v>
      </c>
      <c r="D11" s="297">
        <v>52</v>
      </c>
      <c r="E11" s="149">
        <f t="shared" si="0"/>
        <v>1</v>
      </c>
      <c r="F11" s="297">
        <v>46</v>
      </c>
      <c r="G11" s="149">
        <f t="shared" si="1"/>
        <v>-0.11538461538461542</v>
      </c>
      <c r="H11" s="297">
        <v>47</v>
      </c>
      <c r="I11" s="149">
        <f t="shared" si="2"/>
        <v>2.1739130434782705E-2</v>
      </c>
    </row>
    <row r="12" spans="1:10" ht="20.25" customHeight="1" x14ac:dyDescent="0.25">
      <c r="B12" s="281" t="s">
        <v>3</v>
      </c>
      <c r="C12" s="296">
        <v>36</v>
      </c>
      <c r="D12" s="297">
        <v>35</v>
      </c>
      <c r="E12" s="149">
        <f t="shared" si="0"/>
        <v>-2.777777777777779E-2</v>
      </c>
      <c r="F12" s="297">
        <v>43</v>
      </c>
      <c r="G12" s="149">
        <f t="shared" si="1"/>
        <v>0.22857142857142865</v>
      </c>
      <c r="H12" s="297">
        <v>45</v>
      </c>
      <c r="I12" s="149">
        <f t="shared" si="2"/>
        <v>4.6511627906976827E-2</v>
      </c>
    </row>
    <row r="13" spans="1:10" ht="20.25" customHeight="1" x14ac:dyDescent="0.25">
      <c r="B13" s="281" t="s">
        <v>4</v>
      </c>
      <c r="C13" s="296">
        <v>43</v>
      </c>
      <c r="D13" s="297">
        <v>37</v>
      </c>
      <c r="E13" s="149">
        <f t="shared" si="0"/>
        <v>-0.13953488372093026</v>
      </c>
      <c r="F13" s="297">
        <v>45</v>
      </c>
      <c r="G13" s="149">
        <f t="shared" si="1"/>
        <v>0.21621621621621623</v>
      </c>
      <c r="H13" s="297"/>
      <c r="I13" s="149" t="str">
        <f t="shared" si="2"/>
        <v/>
      </c>
    </row>
    <row r="14" spans="1:10" ht="20.25" customHeight="1" x14ac:dyDescent="0.25">
      <c r="B14" s="281" t="s">
        <v>5</v>
      </c>
      <c r="C14" s="296">
        <v>49</v>
      </c>
      <c r="D14" s="297">
        <v>41</v>
      </c>
      <c r="E14" s="149">
        <f t="shared" si="0"/>
        <v>-0.16326530612244894</v>
      </c>
      <c r="F14" s="297">
        <v>34</v>
      </c>
      <c r="G14" s="149">
        <f t="shared" si="1"/>
        <v>-0.17073170731707321</v>
      </c>
      <c r="H14" s="297"/>
      <c r="I14" s="149" t="str">
        <f t="shared" si="2"/>
        <v/>
      </c>
    </row>
    <row r="15" spans="1:10" ht="20.25" customHeight="1" x14ac:dyDescent="0.25">
      <c r="B15" s="281" t="s">
        <v>6</v>
      </c>
      <c r="C15" s="296">
        <v>43</v>
      </c>
      <c r="D15" s="297">
        <v>37</v>
      </c>
      <c r="E15" s="149">
        <f t="shared" si="0"/>
        <v>-0.13953488372093026</v>
      </c>
      <c r="F15" s="297">
        <v>43</v>
      </c>
      <c r="G15" s="149">
        <f t="shared" si="1"/>
        <v>0.16216216216216206</v>
      </c>
      <c r="H15" s="297"/>
      <c r="I15" s="149" t="str">
        <f t="shared" si="2"/>
        <v/>
      </c>
    </row>
    <row r="16" spans="1:10" ht="20.25" customHeight="1" x14ac:dyDescent="0.25">
      <c r="B16" s="281" t="s">
        <v>7</v>
      </c>
      <c r="C16" s="296">
        <v>16</v>
      </c>
      <c r="D16" s="297">
        <v>23</v>
      </c>
      <c r="E16" s="149">
        <f t="shared" si="0"/>
        <v>0.4375</v>
      </c>
      <c r="F16" s="297">
        <v>22</v>
      </c>
      <c r="G16" s="149">
        <f t="shared" si="1"/>
        <v>-4.3478260869565188E-2</v>
      </c>
      <c r="H16" s="297"/>
      <c r="I16" s="149" t="str">
        <f t="shared" si="2"/>
        <v/>
      </c>
    </row>
    <row r="17" spans="2:9" ht="20.25" customHeight="1" x14ac:dyDescent="0.25">
      <c r="B17" s="281" t="s">
        <v>8</v>
      </c>
      <c r="C17" s="296">
        <v>24</v>
      </c>
      <c r="D17" s="297">
        <v>39</v>
      </c>
      <c r="E17" s="149">
        <f t="shared" si="0"/>
        <v>0.625</v>
      </c>
      <c r="F17" s="297">
        <v>19</v>
      </c>
      <c r="G17" s="149">
        <f t="shared" si="1"/>
        <v>-0.51282051282051277</v>
      </c>
      <c r="H17" s="297"/>
      <c r="I17" s="149" t="str">
        <f t="shared" si="2"/>
        <v/>
      </c>
    </row>
    <row r="18" spans="2:9" ht="20.25" customHeight="1" x14ac:dyDescent="0.25">
      <c r="B18" s="281" t="s">
        <v>9</v>
      </c>
      <c r="C18" s="296">
        <v>34</v>
      </c>
      <c r="D18" s="297">
        <v>19</v>
      </c>
      <c r="E18" s="149">
        <f t="shared" si="0"/>
        <v>-0.44117647058823528</v>
      </c>
      <c r="F18" s="297">
        <v>51</v>
      </c>
      <c r="G18" s="149">
        <f t="shared" si="1"/>
        <v>1.6842105263157894</v>
      </c>
      <c r="H18" s="297"/>
      <c r="I18" s="149" t="str">
        <f t="shared" si="2"/>
        <v/>
      </c>
    </row>
    <row r="19" spans="2:9" ht="20.25" customHeight="1" x14ac:dyDescent="0.25">
      <c r="B19" s="281" t="s">
        <v>10</v>
      </c>
      <c r="C19" s="296">
        <v>36</v>
      </c>
      <c r="D19" s="297">
        <v>31</v>
      </c>
      <c r="E19" s="149">
        <f t="shared" si="0"/>
        <v>-0.13888888888888884</v>
      </c>
      <c r="F19" s="297">
        <v>75</v>
      </c>
      <c r="G19" s="149">
        <f t="shared" si="1"/>
        <v>1.4193548387096775</v>
      </c>
      <c r="H19" s="297"/>
      <c r="I19" s="149" t="str">
        <f>IF(H19="","",H19/F19-1)</f>
        <v/>
      </c>
    </row>
    <row r="20" spans="2:9" ht="20.25" customHeight="1" thickBot="1" x14ac:dyDescent="0.3">
      <c r="B20" s="302" t="s">
        <v>11</v>
      </c>
      <c r="C20" s="298">
        <v>36</v>
      </c>
      <c r="D20" s="299">
        <v>24</v>
      </c>
      <c r="E20" s="151">
        <f t="shared" si="0"/>
        <v>-0.33333333333333337</v>
      </c>
      <c r="F20" s="299">
        <v>22</v>
      </c>
      <c r="G20" s="151">
        <f t="shared" si="1"/>
        <v>-8.333333333333337E-2</v>
      </c>
      <c r="H20" s="299"/>
      <c r="I20" s="151" t="str">
        <f>IF(H20="","",H20/F20-1)</f>
        <v/>
      </c>
    </row>
    <row r="21" spans="2:9" ht="20.25" customHeight="1" thickBot="1" x14ac:dyDescent="0.3">
      <c r="B21" s="303" t="s">
        <v>38</v>
      </c>
      <c r="C21" s="300">
        <f>SUM(C9:C20)</f>
        <v>400</v>
      </c>
      <c r="D21" s="301">
        <f>SUM(D9:D20)</f>
        <v>385</v>
      </c>
      <c r="E21" s="123">
        <f t="shared" si="0"/>
        <v>-3.7499999999999978E-2</v>
      </c>
      <c r="F21" s="301">
        <f>SUM(F9:F20)</f>
        <v>443</v>
      </c>
      <c r="G21" s="123">
        <f t="shared" si="1"/>
        <v>0.1506493506493507</v>
      </c>
      <c r="H21" s="301">
        <f>SUM(H9:H20)</f>
        <v>160</v>
      </c>
      <c r="I21" s="123">
        <f>H21/SUMIF(H9:H20,"&lt;&gt;"&amp;"",F9:F20)-1</f>
        <v>0.21212121212121215</v>
      </c>
    </row>
    <row r="22" spans="2:9" ht="23.25" customHeight="1" x14ac:dyDescent="0.25">
      <c r="B22" s="304" t="s">
        <v>46</v>
      </c>
    </row>
    <row r="23" spans="2:9" ht="18.75" customHeight="1" x14ac:dyDescent="0.25">
      <c r="B23" s="304" t="s">
        <v>47</v>
      </c>
    </row>
  </sheetData>
  <sheetProtection selectLockedCells="1"/>
  <customSheetViews>
    <customSheetView guid="{29F239DC-BC5F-44E2-A25F-EB80EC96DB25}" showGridLines="0">
      <pageMargins left="0.67" right="0.46" top="0.62992125984251968" bottom="0.74803149606299213" header="0.31496062992125984" footer="0.31496062992125984"/>
      <pageSetup paperSize="9" scale="85" orientation="portrait" r:id="rId1"/>
    </customSheetView>
  </customSheetViews>
  <mergeCells count="4">
    <mergeCell ref="D7:E7"/>
    <mergeCell ref="F7:G7"/>
    <mergeCell ref="H7:I7"/>
    <mergeCell ref="B4:I5"/>
  </mergeCells>
  <conditionalFormatting sqref="I10:I20">
    <cfRule type="cellIs" dxfId="33" priority="4" operator="lessThan">
      <formula>0</formula>
    </cfRule>
  </conditionalFormatting>
  <conditionalFormatting sqref="E9:E21">
    <cfRule type="cellIs" dxfId="32" priority="6" operator="lessThan">
      <formula>0</formula>
    </cfRule>
  </conditionalFormatting>
  <conditionalFormatting sqref="G9:G21">
    <cfRule type="cellIs" dxfId="31" priority="5" operator="lessThan">
      <formula>0</formula>
    </cfRule>
  </conditionalFormatting>
  <conditionalFormatting sqref="I9">
    <cfRule type="cellIs" dxfId="30" priority="3" operator="lessThan">
      <formula>0</formula>
    </cfRule>
  </conditionalFormatting>
  <conditionalFormatting sqref="I21">
    <cfRule type="cellIs" dxfId="29" priority="1" operator="lessThan">
      <formula>0</formula>
    </cfRule>
  </conditionalFormatting>
  <pageMargins left="0.67" right="0.46" top="0.62992125984251968" bottom="0.74803149606299213" header="0.31496062992125984" footer="0.31496062992125984"/>
  <pageSetup paperSize="9"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15</vt:i4>
      </vt:variant>
    </vt:vector>
  </HeadingPairs>
  <TitlesOfParts>
    <vt:vector size="30" baseType="lpstr">
      <vt:lpstr>Indice</vt:lpstr>
      <vt:lpstr>Observaciones</vt:lpstr>
      <vt:lpstr>GRAF</vt:lpstr>
      <vt:lpstr>GRAF EXT</vt:lpstr>
      <vt:lpstr>Pat y MU</vt:lpstr>
      <vt:lpstr>Marcas y NC</vt:lpstr>
      <vt:lpstr>Diseños</vt:lpstr>
      <vt:lpstr>CCP</vt:lpstr>
      <vt:lpstr>ITP</vt:lpstr>
      <vt:lpstr>EPO-Val</vt:lpstr>
      <vt:lpstr>PCT-IBI</vt:lpstr>
      <vt:lpstr>Recursos</vt:lpstr>
      <vt:lpstr>Glosario</vt:lpstr>
      <vt:lpstr>DATOS</vt:lpstr>
      <vt:lpstr>DATOS EXT</vt:lpstr>
      <vt:lpstr>CCP!Área_de_impresión</vt:lpstr>
      <vt:lpstr>DATOS!Área_de_impresión</vt:lpstr>
      <vt:lpstr>Diseños!Área_de_impresión</vt:lpstr>
      <vt:lpstr>'EPO-Val'!Área_de_impresión</vt:lpstr>
      <vt:lpstr>Glosario!Área_de_impresión</vt:lpstr>
      <vt:lpstr>GRAF!Área_de_impresión</vt:lpstr>
      <vt:lpstr>'GRAF EXT'!Área_de_impresión</vt:lpstr>
      <vt:lpstr>Indice!Área_de_impresión</vt:lpstr>
      <vt:lpstr>ITP!Área_de_impresión</vt:lpstr>
      <vt:lpstr>'Marcas y NC'!Área_de_impresión</vt:lpstr>
      <vt:lpstr>Observaciones!Área_de_impresión</vt:lpstr>
      <vt:lpstr>'Pat y MU'!Área_de_impresión</vt:lpstr>
      <vt:lpstr>'PCT-IBI'!Área_de_impresión</vt:lpstr>
      <vt:lpstr>Recursos!Área_de_impresión</vt:lpstr>
      <vt:lpstr>DATOS!Títulos_a_imprimir</vt:lpstr>
    </vt:vector>
  </TitlesOfParts>
  <Company>Oficina Española de Patentes y Marcas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OEPM</dc:creator>
  <cp:lastModifiedBy>OEPM</cp:lastModifiedBy>
  <cp:lastPrinted>2024-05-09T08:22:38Z</cp:lastPrinted>
  <dcterms:created xsi:type="dcterms:W3CDTF">2023-08-31T10:17:24Z</dcterms:created>
  <dcterms:modified xsi:type="dcterms:W3CDTF">2024-05-09T08:38:27Z</dcterms:modified>
</cp:coreProperties>
</file>